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comments11.xml" ContentType="application/vnd.openxmlformats-officedocument.spreadsheetml.comments+xml"/>
  <Override PartName="/xl/drawings/drawing15.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kent\OneDrive\1_Kumnet Data\6. Tidsscheman\Tid-Reg\A0_Visions Tidsscheman\2020\Arbetstid_reglerad\Till Visions Webb\"/>
    </mc:Choice>
  </mc:AlternateContent>
  <xr:revisionPtr revIDLastSave="97" documentId="8_{2D71492C-D5BB-47D0-805F-F843BCA894F0}" xr6:coauthVersionLast="45" xr6:coauthVersionMax="45" xr10:uidLastSave="{D04245F9-0446-45AC-9321-F9448FE9EA71}"/>
  <workbookProtection workbookAlgorithmName="SHA-512" workbookHashValue="YY7PQmUZGsRrC7tInnrs3rlr+Rq5/1LqYzos9Y+6Kja2HdJR990zAVjveymx3h9D/RDVWFB43801h9OieJitaA==" workbookSaltValue="l2JlH78kjbgxuW+1wGeI+Q==" workbookSpinCount="100000" lockStructure="1"/>
  <bookViews>
    <workbookView xWindow="-120" yWindow="-120" windowWidth="20730" windowHeight="11160" tabRatio="853" xr2:uid="{00000000-000D-0000-FFFF-FFFF00000000}"/>
  </bookViews>
  <sheets>
    <sheet name="Välkommen" sheetId="1" r:id="rId1"/>
    <sheet name="Handbok" sheetId="2" r:id="rId2"/>
    <sheet name="Uppstart" sheetId="3" r:id="rId3"/>
    <sheet name="Jan" sheetId="4" r:id="rId4"/>
    <sheet name="Feb" sheetId="5" r:id="rId5"/>
    <sheet name="Mar" sheetId="6" r:id="rId6"/>
    <sheet name="Apr" sheetId="7" r:id="rId7"/>
    <sheet name="Maj" sheetId="8" r:id="rId8"/>
    <sheet name="Jun" sheetId="9" r:id="rId9"/>
    <sheet name="Jul" sheetId="10" r:id="rId10"/>
    <sheet name="Aug" sheetId="11" r:id="rId11"/>
    <sheet name="Sep" sheetId="12" r:id="rId12"/>
    <sheet name="Okt" sheetId="13" r:id="rId13"/>
    <sheet name="Nov" sheetId="14" r:id="rId14"/>
    <sheet name="Dec" sheetId="15" r:id="rId15"/>
    <sheet name="Anteckningar" sheetId="16" r:id="rId16"/>
    <sheet name="Admin2" sheetId="17" state="hidden" r:id="rId17"/>
  </sheets>
  <definedNames>
    <definedName name="_xlnm.Print_Area" localSheetId="0">Välkommen!$A$1:$G$16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 i="15" l="1"/>
  <c r="B9" i="15"/>
  <c r="C9" i="15"/>
  <c r="D9" i="15"/>
  <c r="A10" i="15"/>
  <c r="B10" i="15"/>
  <c r="C10" i="15"/>
  <c r="D10" i="15"/>
  <c r="A11" i="15"/>
  <c r="B11" i="15"/>
  <c r="C11" i="15"/>
  <c r="D11" i="15"/>
  <c r="A12" i="15"/>
  <c r="B12" i="15"/>
  <c r="C12" i="15"/>
  <c r="D12" i="15"/>
  <c r="A13" i="15"/>
  <c r="B13" i="15"/>
  <c r="C13" i="15"/>
  <c r="D13" i="15"/>
  <c r="A14" i="15"/>
  <c r="B14" i="15"/>
  <c r="C14" i="15"/>
  <c r="D14" i="15"/>
  <c r="A15" i="15"/>
  <c r="B15" i="15"/>
  <c r="C15" i="15"/>
  <c r="D15" i="15"/>
  <c r="A16" i="15"/>
  <c r="B16" i="15"/>
  <c r="C16" i="15"/>
  <c r="D16" i="15"/>
  <c r="A17" i="15"/>
  <c r="B17" i="15"/>
  <c r="C17" i="15"/>
  <c r="D17" i="15"/>
  <c r="A18" i="15"/>
  <c r="B18" i="15"/>
  <c r="C18" i="15"/>
  <c r="D18" i="15"/>
  <c r="A19" i="15"/>
  <c r="B19" i="15"/>
  <c r="C19" i="15"/>
  <c r="D19" i="15"/>
  <c r="A20" i="15"/>
  <c r="B20" i="15"/>
  <c r="C20" i="15"/>
  <c r="D20" i="15"/>
  <c r="A21" i="15"/>
  <c r="B21" i="15"/>
  <c r="C21" i="15"/>
  <c r="D21" i="15"/>
  <c r="A22" i="15"/>
  <c r="B22" i="15"/>
  <c r="C22" i="15"/>
  <c r="D22" i="15"/>
  <c r="A23" i="15"/>
  <c r="B23" i="15"/>
  <c r="C23" i="15"/>
  <c r="D23" i="15"/>
  <c r="A24" i="15"/>
  <c r="B24" i="15"/>
  <c r="C24" i="15"/>
  <c r="D24" i="15"/>
  <c r="A25" i="15"/>
  <c r="B25" i="15"/>
  <c r="C25" i="15"/>
  <c r="D25" i="15"/>
  <c r="A26" i="15"/>
  <c r="B26" i="15"/>
  <c r="C26" i="15"/>
  <c r="D26" i="15"/>
  <c r="A27" i="15"/>
  <c r="B27" i="15"/>
  <c r="C27" i="15"/>
  <c r="D27" i="15"/>
  <c r="A28" i="15"/>
  <c r="B28" i="15"/>
  <c r="C28" i="15"/>
  <c r="D28" i="15"/>
  <c r="A29" i="15"/>
  <c r="B29" i="15"/>
  <c r="C29" i="15"/>
  <c r="D29" i="15"/>
  <c r="A30" i="15"/>
  <c r="B30" i="15"/>
  <c r="C30" i="15"/>
  <c r="D30" i="15"/>
  <c r="A31" i="15"/>
  <c r="B31" i="15"/>
  <c r="C31" i="15"/>
  <c r="D31" i="15"/>
  <c r="A32" i="15"/>
  <c r="B32" i="15"/>
  <c r="C32" i="15"/>
  <c r="D32" i="15"/>
  <c r="A33" i="15"/>
  <c r="B33" i="15"/>
  <c r="C33" i="15"/>
  <c r="D33" i="15"/>
  <c r="A34" i="15"/>
  <c r="B34" i="15"/>
  <c r="C34" i="15"/>
  <c r="D34" i="15"/>
  <c r="A35" i="15"/>
  <c r="B35" i="15"/>
  <c r="C35" i="15"/>
  <c r="D35" i="15"/>
  <c r="A36" i="15"/>
  <c r="B36" i="15"/>
  <c r="C36" i="15"/>
  <c r="D36" i="15"/>
  <c r="A37" i="15"/>
  <c r="B37" i="15"/>
  <c r="C37" i="15"/>
  <c r="D37" i="15"/>
  <c r="A38" i="15"/>
  <c r="B38" i="15"/>
  <c r="C38" i="15"/>
  <c r="D38" i="15"/>
  <c r="D8" i="15"/>
  <c r="C8" i="15"/>
  <c r="B8" i="15"/>
  <c r="A8" i="15"/>
  <c r="A9" i="14"/>
  <c r="B9" i="14"/>
  <c r="C9" i="14"/>
  <c r="D9" i="14"/>
  <c r="A10" i="14"/>
  <c r="B10" i="14"/>
  <c r="C10" i="14"/>
  <c r="D10" i="14"/>
  <c r="A11" i="14"/>
  <c r="B11" i="14"/>
  <c r="C11" i="14"/>
  <c r="D11" i="14"/>
  <c r="A12" i="14"/>
  <c r="B12" i="14"/>
  <c r="C12" i="14"/>
  <c r="D12" i="14"/>
  <c r="A13" i="14"/>
  <c r="B13" i="14"/>
  <c r="C13" i="14"/>
  <c r="D13" i="14"/>
  <c r="A14" i="14"/>
  <c r="B14" i="14"/>
  <c r="C14" i="14"/>
  <c r="D14" i="14"/>
  <c r="A15" i="14"/>
  <c r="B15" i="14"/>
  <c r="C15" i="14"/>
  <c r="D15" i="14"/>
  <c r="A16" i="14"/>
  <c r="B16" i="14"/>
  <c r="C16" i="14"/>
  <c r="D16" i="14"/>
  <c r="A17" i="14"/>
  <c r="B17" i="14"/>
  <c r="C17" i="14"/>
  <c r="D17" i="14"/>
  <c r="A18" i="14"/>
  <c r="B18" i="14"/>
  <c r="C18" i="14"/>
  <c r="D18" i="14"/>
  <c r="A19" i="14"/>
  <c r="B19" i="14"/>
  <c r="C19" i="14"/>
  <c r="D19" i="14"/>
  <c r="A20" i="14"/>
  <c r="B20" i="14"/>
  <c r="C20" i="14"/>
  <c r="D20" i="14"/>
  <c r="A21" i="14"/>
  <c r="B21" i="14"/>
  <c r="C21" i="14"/>
  <c r="D21" i="14"/>
  <c r="A22" i="14"/>
  <c r="B22" i="14"/>
  <c r="C22" i="14"/>
  <c r="D22" i="14"/>
  <c r="A23" i="14"/>
  <c r="B23" i="14"/>
  <c r="C23" i="14"/>
  <c r="D23" i="14"/>
  <c r="A24" i="14"/>
  <c r="B24" i="14"/>
  <c r="C24" i="14"/>
  <c r="D24" i="14"/>
  <c r="A25" i="14"/>
  <c r="B25" i="14"/>
  <c r="C25" i="14"/>
  <c r="D25" i="14"/>
  <c r="A26" i="14"/>
  <c r="B26" i="14"/>
  <c r="C26" i="14"/>
  <c r="D26" i="14"/>
  <c r="A27" i="14"/>
  <c r="B27" i="14"/>
  <c r="C27" i="14"/>
  <c r="D27" i="14"/>
  <c r="A28" i="14"/>
  <c r="B28" i="14"/>
  <c r="C28" i="14"/>
  <c r="D28" i="14"/>
  <c r="A29" i="14"/>
  <c r="B29" i="14"/>
  <c r="C29" i="14"/>
  <c r="D29" i="14"/>
  <c r="A30" i="14"/>
  <c r="B30" i="14"/>
  <c r="C30" i="14"/>
  <c r="D30" i="14"/>
  <c r="A31" i="14"/>
  <c r="B31" i="14"/>
  <c r="C31" i="14"/>
  <c r="D31" i="14"/>
  <c r="A32" i="14"/>
  <c r="B32" i="14"/>
  <c r="C32" i="14"/>
  <c r="D32" i="14"/>
  <c r="A33" i="14"/>
  <c r="B33" i="14"/>
  <c r="C33" i="14"/>
  <c r="D33" i="14"/>
  <c r="A34" i="14"/>
  <c r="B34" i="14"/>
  <c r="C34" i="14"/>
  <c r="D34" i="14"/>
  <c r="A35" i="14"/>
  <c r="B35" i="14"/>
  <c r="C35" i="14"/>
  <c r="D35" i="14"/>
  <c r="A36" i="14"/>
  <c r="B36" i="14"/>
  <c r="C36" i="14"/>
  <c r="D36" i="14"/>
  <c r="A37" i="14"/>
  <c r="B37" i="14"/>
  <c r="C37" i="14"/>
  <c r="D37" i="14"/>
  <c r="D8" i="14"/>
  <c r="C8" i="14"/>
  <c r="B8" i="14"/>
  <c r="A8" i="14"/>
  <c r="A9" i="13" l="1"/>
  <c r="B9" i="13"/>
  <c r="C9" i="13"/>
  <c r="D9" i="13"/>
  <c r="A10" i="13"/>
  <c r="B10" i="13"/>
  <c r="C10" i="13"/>
  <c r="D10" i="13"/>
  <c r="A11" i="13"/>
  <c r="B11" i="13"/>
  <c r="C11" i="13"/>
  <c r="D11" i="13"/>
  <c r="A12" i="13"/>
  <c r="B12" i="13"/>
  <c r="C12" i="13"/>
  <c r="D12" i="13"/>
  <c r="A13" i="13"/>
  <c r="B13" i="13"/>
  <c r="C13" i="13"/>
  <c r="D13" i="13"/>
  <c r="A14" i="13"/>
  <c r="B14" i="13"/>
  <c r="C14" i="13"/>
  <c r="D14" i="13"/>
  <c r="A15" i="13"/>
  <c r="B15" i="13"/>
  <c r="C15" i="13"/>
  <c r="D15" i="13"/>
  <c r="A16" i="13"/>
  <c r="B16" i="13"/>
  <c r="C16" i="13"/>
  <c r="D16" i="13"/>
  <c r="A17" i="13"/>
  <c r="B17" i="13"/>
  <c r="C17" i="13"/>
  <c r="D17" i="13"/>
  <c r="A18" i="13"/>
  <c r="B18" i="13"/>
  <c r="C18" i="13"/>
  <c r="D18" i="13"/>
  <c r="A19" i="13"/>
  <c r="B19" i="13"/>
  <c r="C19" i="13"/>
  <c r="D19" i="13"/>
  <c r="A20" i="13"/>
  <c r="B20" i="13"/>
  <c r="C20" i="13"/>
  <c r="D20" i="13"/>
  <c r="A21" i="13"/>
  <c r="B21" i="13"/>
  <c r="C21" i="13"/>
  <c r="D21" i="13"/>
  <c r="A22" i="13"/>
  <c r="B22" i="13"/>
  <c r="C22" i="13"/>
  <c r="D22" i="13"/>
  <c r="A23" i="13"/>
  <c r="B23" i="13"/>
  <c r="C23" i="13"/>
  <c r="D23" i="13"/>
  <c r="A24" i="13"/>
  <c r="B24" i="13"/>
  <c r="C24" i="13"/>
  <c r="D24" i="13"/>
  <c r="A25" i="13"/>
  <c r="B25" i="13"/>
  <c r="C25" i="13"/>
  <c r="D25" i="13"/>
  <c r="A26" i="13"/>
  <c r="B26" i="13"/>
  <c r="C26" i="13"/>
  <c r="D26" i="13"/>
  <c r="A27" i="13"/>
  <c r="B27" i="13"/>
  <c r="C27" i="13"/>
  <c r="D27" i="13"/>
  <c r="A28" i="13"/>
  <c r="B28" i="13"/>
  <c r="C28" i="13"/>
  <c r="D28" i="13"/>
  <c r="A29" i="13"/>
  <c r="B29" i="13"/>
  <c r="C29" i="13"/>
  <c r="D29" i="13"/>
  <c r="A30" i="13"/>
  <c r="B30" i="13"/>
  <c r="C30" i="13"/>
  <c r="D30" i="13"/>
  <c r="A31" i="13"/>
  <c r="B31" i="13"/>
  <c r="C31" i="13"/>
  <c r="D31" i="13"/>
  <c r="A32" i="13"/>
  <c r="B32" i="13"/>
  <c r="C32" i="13"/>
  <c r="D32" i="13"/>
  <c r="A33" i="13"/>
  <c r="B33" i="13"/>
  <c r="C33" i="13"/>
  <c r="D33" i="13"/>
  <c r="A34" i="13"/>
  <c r="B34" i="13"/>
  <c r="C34" i="13"/>
  <c r="D34" i="13"/>
  <c r="A35" i="13"/>
  <c r="B35" i="13"/>
  <c r="C35" i="13"/>
  <c r="D35" i="13"/>
  <c r="A36" i="13"/>
  <c r="B36" i="13"/>
  <c r="C36" i="13"/>
  <c r="D36" i="13"/>
  <c r="A37" i="13"/>
  <c r="B37" i="13"/>
  <c r="C37" i="13"/>
  <c r="D37" i="13"/>
  <c r="A38" i="13"/>
  <c r="B38" i="13"/>
  <c r="C38" i="13"/>
  <c r="D38" i="13"/>
  <c r="D8" i="13"/>
  <c r="C8" i="13"/>
  <c r="B8" i="13"/>
  <c r="A8" i="13"/>
  <c r="A9" i="12"/>
  <c r="B9" i="12"/>
  <c r="C9" i="12"/>
  <c r="D9" i="12"/>
  <c r="A10" i="12"/>
  <c r="B10" i="12"/>
  <c r="C10" i="12"/>
  <c r="D10" i="12"/>
  <c r="A11" i="12"/>
  <c r="B11" i="12"/>
  <c r="C11" i="12"/>
  <c r="D11" i="12"/>
  <c r="A12" i="12"/>
  <c r="B12" i="12"/>
  <c r="C12" i="12"/>
  <c r="D12" i="12"/>
  <c r="A13" i="12"/>
  <c r="B13" i="12"/>
  <c r="C13" i="12"/>
  <c r="D13" i="12"/>
  <c r="A14" i="12"/>
  <c r="B14" i="12"/>
  <c r="C14" i="12"/>
  <c r="D14" i="12"/>
  <c r="A15" i="12"/>
  <c r="B15" i="12"/>
  <c r="C15" i="12"/>
  <c r="D15" i="12"/>
  <c r="A16" i="12"/>
  <c r="B16" i="12"/>
  <c r="C16" i="12"/>
  <c r="D16" i="12"/>
  <c r="A17" i="12"/>
  <c r="B17" i="12"/>
  <c r="C17" i="12"/>
  <c r="D17" i="12"/>
  <c r="A18" i="12"/>
  <c r="B18" i="12"/>
  <c r="C18" i="12"/>
  <c r="D18" i="12"/>
  <c r="A19" i="12"/>
  <c r="B19" i="12"/>
  <c r="C19" i="12"/>
  <c r="D19" i="12"/>
  <c r="A20" i="12"/>
  <c r="B20" i="12"/>
  <c r="C20" i="12"/>
  <c r="D20" i="12"/>
  <c r="A21" i="12"/>
  <c r="B21" i="12"/>
  <c r="C21" i="12"/>
  <c r="D21" i="12"/>
  <c r="A22" i="12"/>
  <c r="B22" i="12"/>
  <c r="C22" i="12"/>
  <c r="D22" i="12"/>
  <c r="A23" i="12"/>
  <c r="B23" i="12"/>
  <c r="C23" i="12"/>
  <c r="D23" i="12"/>
  <c r="A24" i="12"/>
  <c r="B24" i="12"/>
  <c r="C24" i="12"/>
  <c r="D24" i="12"/>
  <c r="A25" i="12"/>
  <c r="B25" i="12"/>
  <c r="C25" i="12"/>
  <c r="D25" i="12"/>
  <c r="A26" i="12"/>
  <c r="B26" i="12"/>
  <c r="C26" i="12"/>
  <c r="D26" i="12"/>
  <c r="A27" i="12"/>
  <c r="B27" i="12"/>
  <c r="C27" i="12"/>
  <c r="D27" i="12"/>
  <c r="A28" i="12"/>
  <c r="B28" i="12"/>
  <c r="C28" i="12"/>
  <c r="D28" i="12"/>
  <c r="A29" i="12"/>
  <c r="B29" i="12"/>
  <c r="C29" i="12"/>
  <c r="D29" i="12"/>
  <c r="A30" i="12"/>
  <c r="B30" i="12"/>
  <c r="C30" i="12"/>
  <c r="D30" i="12"/>
  <c r="A31" i="12"/>
  <c r="B31" i="12"/>
  <c r="C31" i="12"/>
  <c r="D31" i="12"/>
  <c r="A32" i="12"/>
  <c r="B32" i="12"/>
  <c r="C32" i="12"/>
  <c r="D32" i="12"/>
  <c r="A33" i="12"/>
  <c r="B33" i="12"/>
  <c r="C33" i="12"/>
  <c r="D33" i="12"/>
  <c r="A34" i="12"/>
  <c r="B34" i="12"/>
  <c r="C34" i="12"/>
  <c r="D34" i="12"/>
  <c r="A35" i="12"/>
  <c r="B35" i="12"/>
  <c r="C35" i="12"/>
  <c r="D35" i="12"/>
  <c r="A36" i="12"/>
  <c r="B36" i="12"/>
  <c r="C36" i="12"/>
  <c r="D36" i="12"/>
  <c r="A37" i="12"/>
  <c r="B37" i="12"/>
  <c r="C37" i="12"/>
  <c r="D37" i="12"/>
  <c r="D8" i="12"/>
  <c r="C8" i="12"/>
  <c r="B8" i="12"/>
  <c r="A8" i="12"/>
  <c r="A9" i="11"/>
  <c r="B9" i="11"/>
  <c r="C9" i="11"/>
  <c r="D9" i="11"/>
  <c r="A10" i="11"/>
  <c r="B10" i="11"/>
  <c r="C10" i="11"/>
  <c r="D10" i="11"/>
  <c r="A11" i="11"/>
  <c r="B11" i="11"/>
  <c r="C11" i="11"/>
  <c r="D11" i="11"/>
  <c r="A12" i="11"/>
  <c r="B12" i="11"/>
  <c r="C12" i="11"/>
  <c r="D12" i="11"/>
  <c r="A13" i="11"/>
  <c r="B13" i="11"/>
  <c r="C13" i="11"/>
  <c r="D13" i="11"/>
  <c r="A14" i="11"/>
  <c r="B14" i="11"/>
  <c r="C14" i="11"/>
  <c r="D14" i="11"/>
  <c r="A15" i="11"/>
  <c r="B15" i="11"/>
  <c r="C15" i="11"/>
  <c r="D15" i="11"/>
  <c r="A16" i="11"/>
  <c r="B16" i="11"/>
  <c r="C16" i="11"/>
  <c r="D16" i="11"/>
  <c r="A17" i="11"/>
  <c r="B17" i="11"/>
  <c r="C17" i="11"/>
  <c r="D17" i="11"/>
  <c r="A18" i="11"/>
  <c r="B18" i="11"/>
  <c r="C18" i="11"/>
  <c r="D18" i="11"/>
  <c r="A19" i="11"/>
  <c r="B19" i="11"/>
  <c r="C19" i="11"/>
  <c r="D19" i="11"/>
  <c r="A20" i="11"/>
  <c r="B20" i="11"/>
  <c r="C20" i="11"/>
  <c r="D20" i="11"/>
  <c r="A21" i="11"/>
  <c r="B21" i="11"/>
  <c r="C21" i="11"/>
  <c r="D21" i="11"/>
  <c r="A22" i="11"/>
  <c r="B22" i="11"/>
  <c r="C22" i="11"/>
  <c r="D22" i="11"/>
  <c r="A23" i="11"/>
  <c r="B23" i="11"/>
  <c r="C23" i="11"/>
  <c r="D23" i="11"/>
  <c r="A24" i="11"/>
  <c r="B24" i="11"/>
  <c r="C24" i="11"/>
  <c r="D24" i="11"/>
  <c r="A25" i="11"/>
  <c r="B25" i="11"/>
  <c r="C25" i="11"/>
  <c r="D25" i="11"/>
  <c r="A26" i="11"/>
  <c r="B26" i="11"/>
  <c r="C26" i="11"/>
  <c r="D26" i="11"/>
  <c r="A27" i="11"/>
  <c r="B27" i="11"/>
  <c r="C27" i="11"/>
  <c r="D27" i="11"/>
  <c r="A28" i="11"/>
  <c r="B28" i="11"/>
  <c r="C28" i="11"/>
  <c r="D28" i="11"/>
  <c r="A29" i="11"/>
  <c r="B29" i="11"/>
  <c r="C29" i="11"/>
  <c r="D29" i="11"/>
  <c r="A30" i="11"/>
  <c r="B30" i="11"/>
  <c r="C30" i="11"/>
  <c r="D30" i="11"/>
  <c r="A31" i="11"/>
  <c r="B31" i="11"/>
  <c r="C31" i="11"/>
  <c r="D31" i="11"/>
  <c r="A32" i="11"/>
  <c r="B32" i="11"/>
  <c r="C32" i="11"/>
  <c r="D32" i="11"/>
  <c r="A33" i="11"/>
  <c r="B33" i="11"/>
  <c r="C33" i="11"/>
  <c r="D33" i="11"/>
  <c r="A34" i="11"/>
  <c r="B34" i="11"/>
  <c r="C34" i="11"/>
  <c r="D34" i="11"/>
  <c r="A35" i="11"/>
  <c r="B35" i="11"/>
  <c r="C35" i="11"/>
  <c r="D35" i="11"/>
  <c r="A36" i="11"/>
  <c r="B36" i="11"/>
  <c r="C36" i="11"/>
  <c r="D36" i="11"/>
  <c r="A37" i="11"/>
  <c r="B37" i="11"/>
  <c r="C37" i="11"/>
  <c r="D37" i="11"/>
  <c r="A38" i="11"/>
  <c r="B38" i="11"/>
  <c r="C38" i="11"/>
  <c r="D38" i="11"/>
  <c r="D8" i="11"/>
  <c r="C8" i="11"/>
  <c r="B8" i="11"/>
  <c r="A8" i="11"/>
  <c r="A9" i="10"/>
  <c r="B9" i="10"/>
  <c r="C9" i="10"/>
  <c r="D9" i="10"/>
  <c r="A10" i="10"/>
  <c r="B10" i="10"/>
  <c r="C10" i="10"/>
  <c r="D10" i="10"/>
  <c r="A11" i="10"/>
  <c r="B11" i="10"/>
  <c r="C11" i="10"/>
  <c r="D11" i="10"/>
  <c r="A12" i="10"/>
  <c r="B12" i="10"/>
  <c r="C12" i="10"/>
  <c r="D12" i="10"/>
  <c r="A13" i="10"/>
  <c r="B13" i="10"/>
  <c r="C13" i="10"/>
  <c r="D13" i="10"/>
  <c r="A14" i="10"/>
  <c r="B14" i="10"/>
  <c r="C14" i="10"/>
  <c r="D14" i="10"/>
  <c r="A15" i="10"/>
  <c r="B15" i="10"/>
  <c r="C15" i="10"/>
  <c r="D15" i="10"/>
  <c r="A16" i="10"/>
  <c r="B16" i="10"/>
  <c r="C16" i="10"/>
  <c r="D16" i="10"/>
  <c r="A17" i="10"/>
  <c r="B17" i="10"/>
  <c r="C17" i="10"/>
  <c r="D17" i="10"/>
  <c r="A18" i="10"/>
  <c r="B18" i="10"/>
  <c r="C18" i="10"/>
  <c r="D18" i="10"/>
  <c r="A19" i="10"/>
  <c r="B19" i="10"/>
  <c r="C19" i="10"/>
  <c r="D19" i="10"/>
  <c r="A20" i="10"/>
  <c r="B20" i="10"/>
  <c r="C20" i="10"/>
  <c r="D20" i="10"/>
  <c r="A21" i="10"/>
  <c r="B21" i="10"/>
  <c r="C21" i="10"/>
  <c r="D21" i="10"/>
  <c r="A22" i="10"/>
  <c r="B22" i="10"/>
  <c r="C22" i="10"/>
  <c r="D22" i="10"/>
  <c r="A23" i="10"/>
  <c r="B23" i="10"/>
  <c r="C23" i="10"/>
  <c r="D23" i="10"/>
  <c r="A24" i="10"/>
  <c r="B24" i="10"/>
  <c r="C24" i="10"/>
  <c r="D24" i="10"/>
  <c r="A25" i="10"/>
  <c r="B25" i="10"/>
  <c r="C25" i="10"/>
  <c r="D25" i="10"/>
  <c r="A26" i="10"/>
  <c r="B26" i="10"/>
  <c r="C26" i="10"/>
  <c r="D26" i="10"/>
  <c r="A27" i="10"/>
  <c r="B27" i="10"/>
  <c r="C27" i="10"/>
  <c r="D27" i="10"/>
  <c r="A28" i="10"/>
  <c r="B28" i="10"/>
  <c r="C28" i="10"/>
  <c r="D28" i="10"/>
  <c r="A29" i="10"/>
  <c r="B29" i="10"/>
  <c r="C29" i="10"/>
  <c r="D29" i="10"/>
  <c r="A30" i="10"/>
  <c r="B30" i="10"/>
  <c r="C30" i="10"/>
  <c r="D30" i="10"/>
  <c r="A31" i="10"/>
  <c r="B31" i="10"/>
  <c r="C31" i="10"/>
  <c r="D31" i="10"/>
  <c r="A32" i="10"/>
  <c r="B32" i="10"/>
  <c r="C32" i="10"/>
  <c r="D32" i="10"/>
  <c r="A33" i="10"/>
  <c r="B33" i="10"/>
  <c r="C33" i="10"/>
  <c r="D33" i="10"/>
  <c r="A34" i="10"/>
  <c r="B34" i="10"/>
  <c r="C34" i="10"/>
  <c r="D34" i="10"/>
  <c r="A35" i="10"/>
  <c r="B35" i="10"/>
  <c r="C35" i="10"/>
  <c r="D35" i="10"/>
  <c r="A36" i="10"/>
  <c r="B36" i="10"/>
  <c r="C36" i="10"/>
  <c r="D36" i="10"/>
  <c r="A37" i="10"/>
  <c r="B37" i="10"/>
  <c r="C37" i="10"/>
  <c r="D37" i="10"/>
  <c r="A38" i="10"/>
  <c r="B38" i="10"/>
  <c r="C38" i="10"/>
  <c r="D38" i="10"/>
  <c r="D8" i="10"/>
  <c r="C8" i="10"/>
  <c r="B8" i="10"/>
  <c r="A8" i="10"/>
  <c r="A9" i="9"/>
  <c r="B9" i="9"/>
  <c r="C9" i="9"/>
  <c r="D9" i="9"/>
  <c r="A10" i="9"/>
  <c r="B10" i="9"/>
  <c r="C10" i="9"/>
  <c r="D10" i="9"/>
  <c r="A11" i="9"/>
  <c r="B11" i="9"/>
  <c r="C11" i="9"/>
  <c r="D11" i="9"/>
  <c r="A12" i="9"/>
  <c r="B12" i="9"/>
  <c r="C12" i="9"/>
  <c r="D12" i="9"/>
  <c r="A13" i="9"/>
  <c r="B13" i="9"/>
  <c r="C13" i="9"/>
  <c r="D13" i="9"/>
  <c r="A14" i="9"/>
  <c r="B14" i="9"/>
  <c r="C14" i="9"/>
  <c r="D14" i="9"/>
  <c r="A15" i="9"/>
  <c r="B15" i="9"/>
  <c r="C15" i="9"/>
  <c r="D15" i="9"/>
  <c r="A16" i="9"/>
  <c r="B16" i="9"/>
  <c r="C16" i="9"/>
  <c r="D16" i="9"/>
  <c r="A17" i="9"/>
  <c r="B17" i="9"/>
  <c r="C17" i="9"/>
  <c r="D17" i="9"/>
  <c r="A18" i="9"/>
  <c r="B18" i="9"/>
  <c r="C18" i="9"/>
  <c r="D18" i="9"/>
  <c r="A19" i="9"/>
  <c r="B19" i="9"/>
  <c r="C19" i="9"/>
  <c r="D19" i="9"/>
  <c r="A20" i="9"/>
  <c r="B20" i="9"/>
  <c r="C20" i="9"/>
  <c r="D20" i="9"/>
  <c r="A21" i="9"/>
  <c r="B21" i="9"/>
  <c r="C21" i="9"/>
  <c r="D21" i="9"/>
  <c r="A22" i="9"/>
  <c r="B22" i="9"/>
  <c r="C22" i="9"/>
  <c r="D22" i="9"/>
  <c r="A23" i="9"/>
  <c r="B23" i="9"/>
  <c r="C23" i="9"/>
  <c r="D23" i="9"/>
  <c r="A24" i="9"/>
  <c r="B24" i="9"/>
  <c r="C24" i="9"/>
  <c r="D24" i="9"/>
  <c r="A25" i="9"/>
  <c r="B25" i="9"/>
  <c r="C25" i="9"/>
  <c r="D25" i="9"/>
  <c r="A26" i="9"/>
  <c r="B26" i="9"/>
  <c r="C26" i="9"/>
  <c r="D26" i="9"/>
  <c r="A27" i="9"/>
  <c r="B27" i="9"/>
  <c r="C27" i="9"/>
  <c r="D27" i="9"/>
  <c r="A28" i="9"/>
  <c r="B28" i="9"/>
  <c r="C28" i="9"/>
  <c r="D28" i="9"/>
  <c r="A29" i="9"/>
  <c r="B29" i="9"/>
  <c r="C29" i="9"/>
  <c r="D29" i="9"/>
  <c r="A30" i="9"/>
  <c r="B30" i="9"/>
  <c r="C30" i="9"/>
  <c r="D30" i="9"/>
  <c r="A31" i="9"/>
  <c r="B31" i="9"/>
  <c r="C31" i="9"/>
  <c r="D31" i="9"/>
  <c r="A32" i="9"/>
  <c r="B32" i="9"/>
  <c r="C32" i="9"/>
  <c r="D32" i="9"/>
  <c r="A33" i="9"/>
  <c r="B33" i="9"/>
  <c r="C33" i="9"/>
  <c r="D33" i="9"/>
  <c r="A34" i="9"/>
  <c r="B34" i="9"/>
  <c r="C34" i="9"/>
  <c r="D34" i="9"/>
  <c r="A35" i="9"/>
  <c r="B35" i="9"/>
  <c r="C35" i="9"/>
  <c r="D35" i="9"/>
  <c r="A36" i="9"/>
  <c r="B36" i="9"/>
  <c r="C36" i="9"/>
  <c r="D36" i="9"/>
  <c r="A37" i="9"/>
  <c r="B37" i="9"/>
  <c r="C37" i="9"/>
  <c r="D37" i="9"/>
  <c r="D8" i="9"/>
  <c r="C8" i="9"/>
  <c r="B8" i="9"/>
  <c r="A8" i="9"/>
  <c r="A9" i="8"/>
  <c r="B9" i="8"/>
  <c r="C9" i="8"/>
  <c r="D9" i="8"/>
  <c r="A10" i="8"/>
  <c r="B10" i="8"/>
  <c r="C10" i="8"/>
  <c r="D10" i="8"/>
  <c r="A11" i="8"/>
  <c r="B11" i="8"/>
  <c r="C11" i="8"/>
  <c r="D11" i="8"/>
  <c r="A12" i="8"/>
  <c r="B12" i="8"/>
  <c r="C12" i="8"/>
  <c r="D12" i="8"/>
  <c r="A13" i="8"/>
  <c r="B13" i="8"/>
  <c r="C13" i="8"/>
  <c r="D13" i="8"/>
  <c r="A14" i="8"/>
  <c r="B14" i="8"/>
  <c r="C14" i="8"/>
  <c r="D14" i="8"/>
  <c r="A15" i="8"/>
  <c r="B15" i="8"/>
  <c r="C15" i="8"/>
  <c r="D15" i="8"/>
  <c r="A16" i="8"/>
  <c r="B16" i="8"/>
  <c r="C16" i="8"/>
  <c r="D16" i="8"/>
  <c r="A17" i="8"/>
  <c r="B17" i="8"/>
  <c r="C17" i="8"/>
  <c r="D17" i="8"/>
  <c r="A18" i="8"/>
  <c r="B18" i="8"/>
  <c r="C18" i="8"/>
  <c r="D18" i="8"/>
  <c r="A19" i="8"/>
  <c r="B19" i="8"/>
  <c r="C19" i="8"/>
  <c r="D19" i="8"/>
  <c r="A20" i="8"/>
  <c r="B20" i="8"/>
  <c r="C20" i="8"/>
  <c r="D20" i="8"/>
  <c r="A21" i="8"/>
  <c r="B21" i="8"/>
  <c r="C21" i="8"/>
  <c r="D21" i="8"/>
  <c r="A22" i="8"/>
  <c r="B22" i="8"/>
  <c r="C22" i="8"/>
  <c r="D22" i="8"/>
  <c r="A23" i="8"/>
  <c r="B23" i="8"/>
  <c r="C23" i="8"/>
  <c r="D23" i="8"/>
  <c r="A24" i="8"/>
  <c r="B24" i="8"/>
  <c r="C24" i="8"/>
  <c r="D24" i="8"/>
  <c r="A25" i="8"/>
  <c r="B25" i="8"/>
  <c r="C25" i="8"/>
  <c r="D25" i="8"/>
  <c r="A26" i="8"/>
  <c r="B26" i="8"/>
  <c r="C26" i="8"/>
  <c r="D26" i="8"/>
  <c r="A27" i="8"/>
  <c r="B27" i="8"/>
  <c r="C27" i="8"/>
  <c r="D27" i="8"/>
  <c r="A28" i="8"/>
  <c r="B28" i="8"/>
  <c r="C28" i="8"/>
  <c r="D28" i="8"/>
  <c r="A29" i="8"/>
  <c r="B29" i="8"/>
  <c r="C29" i="8"/>
  <c r="D29" i="8"/>
  <c r="A30" i="8"/>
  <c r="B30" i="8"/>
  <c r="C30" i="8"/>
  <c r="D30" i="8"/>
  <c r="A31" i="8"/>
  <c r="B31" i="8"/>
  <c r="C31" i="8"/>
  <c r="D31" i="8"/>
  <c r="A32" i="8"/>
  <c r="B32" i="8"/>
  <c r="C32" i="8"/>
  <c r="D32" i="8"/>
  <c r="A33" i="8"/>
  <c r="B33" i="8"/>
  <c r="C33" i="8"/>
  <c r="D33" i="8"/>
  <c r="A34" i="8"/>
  <c r="B34" i="8"/>
  <c r="C34" i="8"/>
  <c r="D34" i="8"/>
  <c r="A35" i="8"/>
  <c r="B35" i="8"/>
  <c r="C35" i="8"/>
  <c r="D35" i="8"/>
  <c r="A36" i="8"/>
  <c r="B36" i="8"/>
  <c r="C36" i="8"/>
  <c r="D36" i="8"/>
  <c r="A37" i="8"/>
  <c r="B37" i="8"/>
  <c r="C37" i="8"/>
  <c r="D37" i="8"/>
  <c r="A38" i="8"/>
  <c r="B38" i="8"/>
  <c r="C38" i="8"/>
  <c r="D38" i="8"/>
  <c r="D8" i="8"/>
  <c r="C8" i="8"/>
  <c r="B8" i="8"/>
  <c r="A8" i="8"/>
  <c r="A9" i="7"/>
  <c r="B9" i="7"/>
  <c r="C9" i="7"/>
  <c r="D9" i="7"/>
  <c r="A10" i="7"/>
  <c r="B10" i="7"/>
  <c r="C10" i="7"/>
  <c r="D10" i="7"/>
  <c r="A11" i="7"/>
  <c r="B11" i="7"/>
  <c r="C11" i="7"/>
  <c r="D11" i="7"/>
  <c r="A12" i="7"/>
  <c r="B12" i="7"/>
  <c r="C12" i="7"/>
  <c r="D12" i="7"/>
  <c r="A13" i="7"/>
  <c r="B13" i="7"/>
  <c r="C13" i="7"/>
  <c r="D13" i="7"/>
  <c r="A14" i="7"/>
  <c r="B14" i="7"/>
  <c r="C14" i="7"/>
  <c r="D14" i="7"/>
  <c r="A15" i="7"/>
  <c r="B15" i="7"/>
  <c r="C15" i="7"/>
  <c r="D15" i="7"/>
  <c r="A16" i="7"/>
  <c r="B16" i="7"/>
  <c r="C16" i="7"/>
  <c r="D16" i="7"/>
  <c r="A17" i="7"/>
  <c r="B17" i="7"/>
  <c r="C17" i="7"/>
  <c r="D17" i="7"/>
  <c r="A18" i="7"/>
  <c r="B18" i="7"/>
  <c r="C18" i="7"/>
  <c r="D18" i="7"/>
  <c r="A19" i="7"/>
  <c r="B19" i="7"/>
  <c r="C19" i="7"/>
  <c r="D19" i="7"/>
  <c r="A20" i="7"/>
  <c r="B20" i="7"/>
  <c r="C20" i="7"/>
  <c r="D20" i="7"/>
  <c r="A21" i="7"/>
  <c r="B21" i="7"/>
  <c r="C21" i="7"/>
  <c r="D21" i="7"/>
  <c r="A22" i="7"/>
  <c r="B22" i="7"/>
  <c r="C22" i="7"/>
  <c r="D22" i="7"/>
  <c r="A23" i="7"/>
  <c r="B23" i="7"/>
  <c r="C23" i="7"/>
  <c r="D23" i="7"/>
  <c r="A24" i="7"/>
  <c r="B24" i="7"/>
  <c r="C24" i="7"/>
  <c r="D24" i="7"/>
  <c r="A25" i="7"/>
  <c r="B25" i="7"/>
  <c r="C25" i="7"/>
  <c r="D25" i="7"/>
  <c r="A26" i="7"/>
  <c r="B26" i="7"/>
  <c r="C26" i="7"/>
  <c r="D26" i="7"/>
  <c r="A27" i="7"/>
  <c r="B27" i="7"/>
  <c r="C27" i="7"/>
  <c r="D27" i="7"/>
  <c r="A28" i="7"/>
  <c r="B28" i="7"/>
  <c r="C28" i="7"/>
  <c r="D28" i="7"/>
  <c r="A29" i="7"/>
  <c r="B29" i="7"/>
  <c r="C29" i="7"/>
  <c r="D29" i="7"/>
  <c r="A30" i="7"/>
  <c r="B30" i="7"/>
  <c r="C30" i="7"/>
  <c r="D30" i="7"/>
  <c r="A31" i="7"/>
  <c r="B31" i="7"/>
  <c r="C31" i="7"/>
  <c r="D31" i="7"/>
  <c r="A32" i="7"/>
  <c r="B32" i="7"/>
  <c r="C32" i="7"/>
  <c r="D32" i="7"/>
  <c r="A33" i="7"/>
  <c r="B33" i="7"/>
  <c r="C33" i="7"/>
  <c r="D33" i="7"/>
  <c r="A34" i="7"/>
  <c r="B34" i="7"/>
  <c r="C34" i="7"/>
  <c r="D34" i="7"/>
  <c r="A35" i="7"/>
  <c r="B35" i="7"/>
  <c r="C35" i="7"/>
  <c r="D35" i="7"/>
  <c r="A36" i="7"/>
  <c r="B36" i="7"/>
  <c r="C36" i="7"/>
  <c r="D36" i="7"/>
  <c r="A37" i="7"/>
  <c r="B37" i="7"/>
  <c r="C37" i="7"/>
  <c r="D37" i="7"/>
  <c r="D8" i="7"/>
  <c r="C8" i="7"/>
  <c r="B8" i="7"/>
  <c r="A8" i="7"/>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8" i="6"/>
  <c r="B9" i="6"/>
  <c r="C9" i="6"/>
  <c r="D9" i="6"/>
  <c r="B10" i="6"/>
  <c r="C10" i="6"/>
  <c r="D10" i="6"/>
  <c r="B11" i="6"/>
  <c r="C11" i="6"/>
  <c r="D11" i="6"/>
  <c r="B12" i="6"/>
  <c r="C12" i="6"/>
  <c r="D12" i="6"/>
  <c r="B13" i="6"/>
  <c r="C13" i="6"/>
  <c r="D13" i="6"/>
  <c r="B14" i="6"/>
  <c r="C14" i="6"/>
  <c r="D14" i="6"/>
  <c r="B15" i="6"/>
  <c r="C15" i="6"/>
  <c r="D15" i="6"/>
  <c r="B16" i="6"/>
  <c r="C16" i="6"/>
  <c r="D16" i="6"/>
  <c r="B17" i="6"/>
  <c r="C17" i="6"/>
  <c r="D17" i="6"/>
  <c r="B18" i="6"/>
  <c r="C18" i="6"/>
  <c r="D18" i="6"/>
  <c r="B19" i="6"/>
  <c r="C19" i="6"/>
  <c r="D19" i="6"/>
  <c r="B20" i="6"/>
  <c r="C20" i="6"/>
  <c r="D20" i="6"/>
  <c r="B21" i="6"/>
  <c r="C21" i="6"/>
  <c r="D21" i="6"/>
  <c r="B22" i="6"/>
  <c r="C22" i="6"/>
  <c r="D22" i="6"/>
  <c r="B23" i="6"/>
  <c r="C23" i="6"/>
  <c r="D23" i="6"/>
  <c r="B24" i="6"/>
  <c r="C24" i="6"/>
  <c r="D24" i="6"/>
  <c r="B25" i="6"/>
  <c r="C25" i="6"/>
  <c r="D25" i="6"/>
  <c r="B26" i="6"/>
  <c r="C26" i="6"/>
  <c r="D26" i="6"/>
  <c r="B27" i="6"/>
  <c r="C27" i="6"/>
  <c r="D27" i="6"/>
  <c r="B28" i="6"/>
  <c r="C28" i="6"/>
  <c r="D28" i="6"/>
  <c r="B29" i="6"/>
  <c r="C29" i="6"/>
  <c r="D29" i="6"/>
  <c r="B30" i="6"/>
  <c r="C30" i="6"/>
  <c r="D30" i="6"/>
  <c r="B31" i="6"/>
  <c r="C31" i="6"/>
  <c r="D31" i="6"/>
  <c r="B32" i="6"/>
  <c r="C32" i="6"/>
  <c r="D32" i="6"/>
  <c r="B33" i="6"/>
  <c r="C33" i="6"/>
  <c r="D33" i="6"/>
  <c r="B34" i="6"/>
  <c r="C34" i="6"/>
  <c r="D34" i="6"/>
  <c r="B35" i="6"/>
  <c r="C35" i="6"/>
  <c r="D35" i="6"/>
  <c r="B36" i="6"/>
  <c r="C36" i="6"/>
  <c r="D36" i="6"/>
  <c r="B37" i="6"/>
  <c r="C37" i="6"/>
  <c r="D37" i="6"/>
  <c r="B38" i="6"/>
  <c r="C38" i="6"/>
  <c r="D38" i="6"/>
  <c r="D8" i="6"/>
  <c r="C8" i="6"/>
  <c r="B8" i="6"/>
  <c r="S35" i="5"/>
  <c r="K35" i="5"/>
  <c r="R35" i="5" s="1"/>
  <c r="T35" i="5" s="1"/>
  <c r="D34" i="5"/>
  <c r="D35" i="5"/>
  <c r="D36" i="5"/>
  <c r="B35" i="5"/>
  <c r="C35" i="5"/>
  <c r="B36" i="5"/>
  <c r="C36" i="5"/>
  <c r="B13" i="5"/>
  <c r="B14" i="5"/>
  <c r="B15" i="5"/>
  <c r="B16" i="5"/>
  <c r="B17" i="5"/>
  <c r="B18" i="5"/>
  <c r="B19" i="5"/>
  <c r="B20" i="5"/>
  <c r="B21" i="5"/>
  <c r="B22" i="5"/>
  <c r="B23" i="5"/>
  <c r="B24" i="5"/>
  <c r="B25" i="5"/>
  <c r="B26" i="5"/>
  <c r="B27" i="5"/>
  <c r="B28" i="5"/>
  <c r="B29" i="5"/>
  <c r="B30" i="5"/>
  <c r="B31" i="5"/>
  <c r="B32" i="5"/>
  <c r="B33" i="5"/>
  <c r="B34" i="5"/>
  <c r="B9" i="5"/>
  <c r="B10" i="5"/>
  <c r="B11" i="5"/>
  <c r="B12" i="5"/>
  <c r="B8" i="5"/>
  <c r="C9" i="5"/>
  <c r="C10" i="5"/>
  <c r="C11" i="5"/>
  <c r="B15" i="4"/>
  <c r="B16" i="4"/>
  <c r="B17" i="4"/>
  <c r="B18" i="4"/>
  <c r="B19" i="4"/>
  <c r="B20" i="4"/>
  <c r="B21" i="4"/>
  <c r="B22" i="4"/>
  <c r="B23" i="4"/>
  <c r="B24" i="4"/>
  <c r="B25" i="4"/>
  <c r="B26" i="4"/>
  <c r="B27" i="4"/>
  <c r="B28" i="4"/>
  <c r="B29" i="4"/>
  <c r="B30" i="4"/>
  <c r="B31" i="4"/>
  <c r="B32" i="4"/>
  <c r="B33" i="4"/>
  <c r="B34" i="4"/>
  <c r="B35" i="4"/>
  <c r="B36" i="4"/>
  <c r="B37" i="4"/>
  <c r="B38" i="4"/>
  <c r="B9" i="4"/>
  <c r="B10" i="4"/>
  <c r="B11" i="4"/>
  <c r="B12" i="4"/>
  <c r="B13" i="4"/>
  <c r="B14" i="4"/>
  <c r="B4" i="17"/>
  <c r="B5" i="17"/>
  <c r="B6" i="17"/>
  <c r="B7" i="17"/>
  <c r="B8" i="17"/>
  <c r="B9" i="17"/>
  <c r="B10" i="17"/>
  <c r="B11" i="17"/>
  <c r="B12" i="17"/>
  <c r="B13" i="17"/>
  <c r="B14"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7" i="17"/>
  <c r="B88" i="17"/>
  <c r="B89" i="17"/>
  <c r="B90" i="17"/>
  <c r="B91" i="17"/>
  <c r="B92" i="17"/>
  <c r="B93" i="17"/>
  <c r="B94" i="17"/>
  <c r="B95" i="17"/>
  <c r="B96" i="17"/>
  <c r="B97" i="17"/>
  <c r="B98" i="17"/>
  <c r="B99" i="17"/>
  <c r="B100" i="17"/>
  <c r="B101" i="17"/>
  <c r="B102" i="17"/>
  <c r="B103" i="17"/>
  <c r="B104" i="17"/>
  <c r="B105" i="17"/>
  <c r="B106" i="17"/>
  <c r="B107" i="17"/>
  <c r="B108" i="17"/>
  <c r="B109" i="17"/>
  <c r="B110" i="17"/>
  <c r="B111" i="17"/>
  <c r="B112" i="17"/>
  <c r="B113" i="17"/>
  <c r="B114" i="17"/>
  <c r="B115" i="17"/>
  <c r="B116" i="17"/>
  <c r="B117" i="17"/>
  <c r="B118" i="17"/>
  <c r="B119" i="17"/>
  <c r="B120" i="17"/>
  <c r="B121" i="17"/>
  <c r="B122" i="17"/>
  <c r="B123" i="17"/>
  <c r="B124" i="17"/>
  <c r="B125" i="17"/>
  <c r="B126" i="17"/>
  <c r="B127" i="17"/>
  <c r="B128" i="17"/>
  <c r="B129" i="17"/>
  <c r="B130" i="17"/>
  <c r="B131" i="17"/>
  <c r="B132" i="17"/>
  <c r="B133" i="17"/>
  <c r="B134" i="17"/>
  <c r="B135" i="17"/>
  <c r="B136" i="17"/>
  <c r="B137" i="17"/>
  <c r="B138" i="17"/>
  <c r="B139" i="17"/>
  <c r="B140" i="17"/>
  <c r="B141" i="17"/>
  <c r="B142" i="17"/>
  <c r="B143" i="17"/>
  <c r="B144" i="17"/>
  <c r="B145" i="17"/>
  <c r="B146" i="17"/>
  <c r="B147" i="17"/>
  <c r="B148" i="17"/>
  <c r="B149" i="17"/>
  <c r="B150" i="17"/>
  <c r="B151" i="17"/>
  <c r="B152" i="17"/>
  <c r="B153" i="17"/>
  <c r="B154" i="17"/>
  <c r="B155" i="17"/>
  <c r="B156" i="17"/>
  <c r="B157" i="17"/>
  <c r="B158" i="17"/>
  <c r="B159" i="17"/>
  <c r="B160" i="17"/>
  <c r="B161" i="17"/>
  <c r="B162" i="17"/>
  <c r="B163" i="17"/>
  <c r="B164" i="17"/>
  <c r="B165" i="17"/>
  <c r="B166" i="17"/>
  <c r="B167" i="17"/>
  <c r="B168" i="17"/>
  <c r="B169" i="17"/>
  <c r="B170" i="17"/>
  <c r="B171" i="17"/>
  <c r="B172" i="17"/>
  <c r="B173" i="17"/>
  <c r="B174" i="17"/>
  <c r="B175" i="17"/>
  <c r="B176" i="17"/>
  <c r="B177" i="17"/>
  <c r="B178" i="17"/>
  <c r="B179" i="17"/>
  <c r="B180" i="17"/>
  <c r="B181" i="17"/>
  <c r="B182" i="17"/>
  <c r="B183" i="17"/>
  <c r="B184" i="17"/>
  <c r="B185" i="17"/>
  <c r="B186" i="17"/>
  <c r="B187" i="17"/>
  <c r="B188" i="17"/>
  <c r="B189" i="17"/>
  <c r="B190" i="17"/>
  <c r="B191" i="17"/>
  <c r="B192" i="17"/>
  <c r="B193" i="17"/>
  <c r="B194" i="17"/>
  <c r="B195" i="17"/>
  <c r="B196" i="17"/>
  <c r="B197" i="17"/>
  <c r="B198" i="17"/>
  <c r="B199" i="17"/>
  <c r="B200" i="17"/>
  <c r="B201" i="17"/>
  <c r="B202" i="17"/>
  <c r="B203" i="17"/>
  <c r="B204" i="17"/>
  <c r="B205" i="17"/>
  <c r="B206" i="17"/>
  <c r="B207" i="17"/>
  <c r="B208" i="17"/>
  <c r="B209" i="17"/>
  <c r="B210" i="17"/>
  <c r="B211" i="17"/>
  <c r="B212" i="17"/>
  <c r="B213" i="17"/>
  <c r="B214" i="17"/>
  <c r="B215" i="17"/>
  <c r="B216" i="17"/>
  <c r="B217" i="17"/>
  <c r="B218" i="17"/>
  <c r="B219" i="17"/>
  <c r="B220" i="17"/>
  <c r="B221" i="17"/>
  <c r="B222" i="17"/>
  <c r="B223" i="17"/>
  <c r="B224" i="17"/>
  <c r="B225" i="17"/>
  <c r="B226" i="17"/>
  <c r="B227" i="17"/>
  <c r="B228" i="17"/>
  <c r="B229" i="17"/>
  <c r="B230" i="17"/>
  <c r="B231" i="17"/>
  <c r="B232" i="17"/>
  <c r="B233" i="17"/>
  <c r="B234" i="17"/>
  <c r="B235" i="17"/>
  <c r="B236" i="17"/>
  <c r="B237" i="17"/>
  <c r="B238" i="17"/>
  <c r="B239" i="17"/>
  <c r="B240" i="17"/>
  <c r="B241" i="17"/>
  <c r="B242" i="17"/>
  <c r="B243" i="17"/>
  <c r="B244" i="17"/>
  <c r="B245" i="17"/>
  <c r="B246" i="17"/>
  <c r="B247" i="17"/>
  <c r="B248" i="17"/>
  <c r="B249" i="17"/>
  <c r="B250" i="17"/>
  <c r="B251" i="17"/>
  <c r="B252" i="17"/>
  <c r="B253" i="17"/>
  <c r="B254" i="17"/>
  <c r="B255" i="17"/>
  <c r="B256" i="17"/>
  <c r="B257" i="17"/>
  <c r="B258" i="17"/>
  <c r="B259" i="17"/>
  <c r="B260" i="17"/>
  <c r="B261" i="17"/>
  <c r="B262" i="17"/>
  <c r="B263" i="17"/>
  <c r="B264" i="17"/>
  <c r="B265" i="17"/>
  <c r="B266" i="17"/>
  <c r="B267" i="17"/>
  <c r="B268" i="17"/>
  <c r="B269" i="17"/>
  <c r="B270" i="17"/>
  <c r="B271" i="17"/>
  <c r="B272" i="17"/>
  <c r="B273" i="17"/>
  <c r="B274" i="17"/>
  <c r="B275" i="17"/>
  <c r="B276" i="17"/>
  <c r="B277" i="17"/>
  <c r="B278" i="17"/>
  <c r="B279" i="17"/>
  <c r="B280" i="17"/>
  <c r="B281" i="17"/>
  <c r="B282" i="17"/>
  <c r="B283" i="17"/>
  <c r="B284" i="17"/>
  <c r="B285" i="17"/>
  <c r="B286" i="17"/>
  <c r="B287" i="17"/>
  <c r="B288" i="17"/>
  <c r="B289" i="17"/>
  <c r="B290" i="17"/>
  <c r="B291" i="17"/>
  <c r="B292" i="17"/>
  <c r="B293" i="17"/>
  <c r="B294" i="17"/>
  <c r="B295" i="17"/>
  <c r="B296" i="17"/>
  <c r="B297" i="17"/>
  <c r="B298" i="17"/>
  <c r="B299" i="17"/>
  <c r="B300" i="17"/>
  <c r="B301" i="17"/>
  <c r="B302" i="17"/>
  <c r="B303" i="17"/>
  <c r="B304" i="17"/>
  <c r="B305" i="17"/>
  <c r="B306" i="17"/>
  <c r="B307" i="17"/>
  <c r="B308" i="17"/>
  <c r="B309" i="17"/>
  <c r="B310" i="17"/>
  <c r="B311" i="17"/>
  <c r="B312" i="17"/>
  <c r="B313" i="17"/>
  <c r="B314" i="17"/>
  <c r="B315" i="17"/>
  <c r="B316" i="17"/>
  <c r="B317" i="17"/>
  <c r="B318" i="17"/>
  <c r="B319" i="17"/>
  <c r="B320" i="17"/>
  <c r="B321" i="17"/>
  <c r="B322" i="17"/>
  <c r="B323" i="17"/>
  <c r="B324" i="17"/>
  <c r="B325" i="17"/>
  <c r="B326" i="17"/>
  <c r="B327" i="17"/>
  <c r="B328" i="17"/>
  <c r="B329" i="17"/>
  <c r="B330" i="17"/>
  <c r="B331" i="17"/>
  <c r="B332" i="17"/>
  <c r="B333" i="17"/>
  <c r="B334" i="17"/>
  <c r="B335" i="17"/>
  <c r="B336" i="17"/>
  <c r="B337" i="17"/>
  <c r="B338" i="17"/>
  <c r="B339" i="17"/>
  <c r="B340" i="17"/>
  <c r="B341" i="17"/>
  <c r="B342" i="17"/>
  <c r="B343" i="17"/>
  <c r="B344" i="17"/>
  <c r="B345" i="17"/>
  <c r="B346" i="17"/>
  <c r="B347" i="17"/>
  <c r="B348" i="17"/>
  <c r="B349" i="17"/>
  <c r="B350" i="17"/>
  <c r="B351" i="17"/>
  <c r="B352" i="17"/>
  <c r="B353" i="17"/>
  <c r="B354" i="17"/>
  <c r="B355" i="17"/>
  <c r="B356" i="17"/>
  <c r="B357" i="17"/>
  <c r="B358" i="17"/>
  <c r="B359" i="17"/>
  <c r="B360" i="17"/>
  <c r="B361" i="17"/>
  <c r="B362" i="17"/>
  <c r="B363" i="17"/>
  <c r="B364" i="17"/>
  <c r="B365" i="17"/>
  <c r="B366" i="17"/>
  <c r="B367" i="17"/>
  <c r="B3" i="17"/>
  <c r="U35" i="5" l="1"/>
  <c r="N35" i="5" s="1"/>
  <c r="Q35" i="5"/>
  <c r="H38" i="14" l="1"/>
  <c r="H39" i="13"/>
  <c r="H38" i="12"/>
  <c r="H39" i="11"/>
  <c r="H39" i="10"/>
  <c r="H38" i="9"/>
  <c r="H39" i="8"/>
  <c r="H38" i="7"/>
  <c r="H39" i="6"/>
  <c r="H37" i="5"/>
  <c r="H39" i="4" l="1"/>
  <c r="D366" i="17" l="1"/>
  <c r="C366" i="17"/>
  <c r="D365" i="17"/>
  <c r="C365" i="17"/>
  <c r="D364" i="17"/>
  <c r="C364" i="17"/>
  <c r="D363" i="17"/>
  <c r="C363" i="17"/>
  <c r="D362" i="17"/>
  <c r="C362" i="17"/>
  <c r="D361" i="17"/>
  <c r="C361" i="17"/>
  <c r="D360" i="17"/>
  <c r="C360" i="17"/>
  <c r="D359" i="17"/>
  <c r="C359" i="17"/>
  <c r="D358" i="17"/>
  <c r="C358" i="17"/>
  <c r="D357" i="17"/>
  <c r="C357" i="17"/>
  <c r="D356" i="17"/>
  <c r="C356" i="17"/>
  <c r="D355" i="17"/>
  <c r="C355" i="17"/>
  <c r="D354" i="17"/>
  <c r="C354" i="17"/>
  <c r="D353" i="17"/>
  <c r="C353" i="17"/>
  <c r="D352" i="17"/>
  <c r="C352" i="17"/>
  <c r="D351" i="17"/>
  <c r="C351" i="17"/>
  <c r="D350" i="17"/>
  <c r="C350" i="17"/>
  <c r="D349" i="17"/>
  <c r="C349" i="17"/>
  <c r="D348" i="17"/>
  <c r="C348" i="17"/>
  <c r="D347" i="17"/>
  <c r="C347" i="17"/>
  <c r="D346" i="17"/>
  <c r="C346" i="17"/>
  <c r="D345" i="17"/>
  <c r="C345" i="17"/>
  <c r="D344" i="17"/>
  <c r="C344" i="17"/>
  <c r="D343" i="17"/>
  <c r="C343" i="17"/>
  <c r="D342" i="17"/>
  <c r="C342" i="17"/>
  <c r="D341" i="17"/>
  <c r="C341" i="17"/>
  <c r="D340" i="17"/>
  <c r="C340" i="17"/>
  <c r="D339" i="17"/>
  <c r="C339" i="17"/>
  <c r="D338" i="17"/>
  <c r="C338" i="17"/>
  <c r="D337" i="17"/>
  <c r="C337" i="17"/>
  <c r="D336" i="17"/>
  <c r="C336" i="17"/>
  <c r="D335" i="17"/>
  <c r="C335" i="17"/>
  <c r="D334" i="17"/>
  <c r="C334" i="17"/>
  <c r="D333" i="17"/>
  <c r="C333" i="17"/>
  <c r="D332" i="17"/>
  <c r="C332" i="17"/>
  <c r="D331" i="17"/>
  <c r="C331" i="17"/>
  <c r="D330" i="17"/>
  <c r="C330" i="17"/>
  <c r="D329" i="17"/>
  <c r="C329" i="17"/>
  <c r="D328" i="17"/>
  <c r="C328" i="17"/>
  <c r="D327" i="17"/>
  <c r="C327" i="17"/>
  <c r="D326" i="17"/>
  <c r="C326" i="17"/>
  <c r="D325" i="17"/>
  <c r="C325" i="17"/>
  <c r="D324" i="17"/>
  <c r="C324" i="17"/>
  <c r="D323" i="17"/>
  <c r="C323" i="17"/>
  <c r="D322" i="17"/>
  <c r="C322" i="17"/>
  <c r="D321" i="17"/>
  <c r="C321" i="17"/>
  <c r="D320" i="17"/>
  <c r="C320" i="17"/>
  <c r="D319" i="17"/>
  <c r="C319" i="17"/>
  <c r="D318" i="17"/>
  <c r="C318" i="17"/>
  <c r="D317" i="17"/>
  <c r="C317" i="17"/>
  <c r="D316" i="17"/>
  <c r="C316" i="17"/>
  <c r="D315" i="17"/>
  <c r="C315" i="17"/>
  <c r="D314" i="17"/>
  <c r="C314" i="17"/>
  <c r="D313" i="17"/>
  <c r="C313" i="17"/>
  <c r="D312" i="17"/>
  <c r="C312" i="17"/>
  <c r="D311" i="17"/>
  <c r="C311" i="17"/>
  <c r="D310" i="17"/>
  <c r="C310" i="17"/>
  <c r="D309" i="17"/>
  <c r="C309" i="17"/>
  <c r="D308" i="17"/>
  <c r="C308" i="17"/>
  <c r="D307" i="17"/>
  <c r="C307" i="17"/>
  <c r="D306" i="17"/>
  <c r="C306" i="17"/>
  <c r="D305" i="17"/>
  <c r="C305" i="17"/>
  <c r="D304" i="17"/>
  <c r="C304" i="17"/>
  <c r="D303" i="17"/>
  <c r="C303" i="17"/>
  <c r="D302" i="17"/>
  <c r="C302" i="17"/>
  <c r="D301" i="17"/>
  <c r="C301" i="17"/>
  <c r="D300" i="17"/>
  <c r="C300" i="17"/>
  <c r="D299" i="17"/>
  <c r="C299" i="17"/>
  <c r="D298" i="17"/>
  <c r="C298" i="17"/>
  <c r="D297" i="17"/>
  <c r="C297" i="17"/>
  <c r="D296" i="17"/>
  <c r="C296" i="17"/>
  <c r="D295" i="17"/>
  <c r="C295" i="17"/>
  <c r="D294" i="17"/>
  <c r="C294" i="17"/>
  <c r="D293" i="17"/>
  <c r="C293" i="17"/>
  <c r="D292" i="17"/>
  <c r="C292" i="17"/>
  <c r="D291" i="17"/>
  <c r="C291" i="17"/>
  <c r="D290" i="17"/>
  <c r="C290" i="17"/>
  <c r="D289" i="17"/>
  <c r="C289" i="17"/>
  <c r="D288" i="17"/>
  <c r="C288" i="17"/>
  <c r="D287" i="17"/>
  <c r="C287" i="17"/>
  <c r="D286" i="17"/>
  <c r="C286" i="17"/>
  <c r="D285" i="17"/>
  <c r="C285" i="17"/>
  <c r="D284" i="17"/>
  <c r="C284" i="17"/>
  <c r="D283" i="17"/>
  <c r="C283" i="17"/>
  <c r="D282" i="17"/>
  <c r="C282" i="17"/>
  <c r="D281" i="17"/>
  <c r="C281" i="17"/>
  <c r="D280" i="17"/>
  <c r="C280" i="17"/>
  <c r="D279" i="17"/>
  <c r="C279" i="17"/>
  <c r="D278" i="17"/>
  <c r="C278" i="17"/>
  <c r="D277" i="17"/>
  <c r="C277" i="17"/>
  <c r="D276" i="17"/>
  <c r="C276" i="17"/>
  <c r="D275" i="17"/>
  <c r="C275" i="17"/>
  <c r="D274" i="17"/>
  <c r="C274" i="17"/>
  <c r="D273" i="17"/>
  <c r="C273" i="17"/>
  <c r="D272" i="17"/>
  <c r="C272" i="17"/>
  <c r="D271" i="17"/>
  <c r="C271" i="17"/>
  <c r="D270" i="17"/>
  <c r="C270" i="17"/>
  <c r="D269" i="17"/>
  <c r="C269" i="17"/>
  <c r="D268" i="17"/>
  <c r="C268" i="17"/>
  <c r="D267" i="17"/>
  <c r="C267" i="17"/>
  <c r="D266" i="17"/>
  <c r="C266" i="17"/>
  <c r="D265" i="17"/>
  <c r="C265" i="17"/>
  <c r="D264" i="17"/>
  <c r="C264" i="17"/>
  <c r="D263" i="17"/>
  <c r="C263" i="17"/>
  <c r="D262" i="17"/>
  <c r="C262" i="17"/>
  <c r="D261" i="17"/>
  <c r="C261" i="17"/>
  <c r="D260" i="17"/>
  <c r="C260" i="17"/>
  <c r="D259" i="17"/>
  <c r="C259" i="17"/>
  <c r="D258" i="17"/>
  <c r="C258" i="17"/>
  <c r="D257" i="17"/>
  <c r="C257" i="17"/>
  <c r="D256" i="17"/>
  <c r="C256" i="17"/>
  <c r="D255" i="17"/>
  <c r="C255" i="17"/>
  <c r="D254" i="17"/>
  <c r="C254" i="17"/>
  <c r="D253" i="17"/>
  <c r="C253" i="17"/>
  <c r="D252" i="17"/>
  <c r="C252" i="17"/>
  <c r="D251" i="17"/>
  <c r="C251" i="17"/>
  <c r="D250" i="17"/>
  <c r="C250" i="17"/>
  <c r="D249" i="17"/>
  <c r="C249" i="17"/>
  <c r="D248" i="17"/>
  <c r="C248" i="17"/>
  <c r="D247" i="17"/>
  <c r="C247" i="17"/>
  <c r="D246" i="17"/>
  <c r="C246" i="17"/>
  <c r="D245" i="17"/>
  <c r="C245" i="17"/>
  <c r="D244" i="17"/>
  <c r="C244" i="17"/>
  <c r="D243" i="17"/>
  <c r="C243" i="17"/>
  <c r="D242" i="17"/>
  <c r="C242" i="17"/>
  <c r="D241" i="17"/>
  <c r="C241" i="17"/>
  <c r="D240" i="17"/>
  <c r="C240" i="17"/>
  <c r="D239" i="17"/>
  <c r="C239" i="17"/>
  <c r="D238" i="17"/>
  <c r="C238" i="17"/>
  <c r="D237" i="17"/>
  <c r="C237" i="17"/>
  <c r="D236" i="17"/>
  <c r="C236" i="17"/>
  <c r="D235" i="17"/>
  <c r="C235" i="17"/>
  <c r="D234" i="17"/>
  <c r="C234" i="17"/>
  <c r="D233" i="17"/>
  <c r="C233" i="17"/>
  <c r="D232" i="17"/>
  <c r="C232" i="17"/>
  <c r="D231" i="17"/>
  <c r="C231" i="17"/>
  <c r="D230" i="17"/>
  <c r="C230" i="17"/>
  <c r="D229" i="17"/>
  <c r="C229" i="17"/>
  <c r="D228" i="17"/>
  <c r="C228" i="17"/>
  <c r="D227" i="17"/>
  <c r="C227" i="17"/>
  <c r="D226" i="17"/>
  <c r="C226" i="17"/>
  <c r="D225" i="17"/>
  <c r="C225" i="17"/>
  <c r="D224" i="17"/>
  <c r="C224" i="17"/>
  <c r="D223" i="17"/>
  <c r="C223" i="17"/>
  <c r="D222" i="17"/>
  <c r="C222" i="17"/>
  <c r="D221" i="17"/>
  <c r="C221" i="17"/>
  <c r="D220" i="17"/>
  <c r="C220" i="17"/>
  <c r="D219" i="17"/>
  <c r="C219" i="17"/>
  <c r="D218" i="17"/>
  <c r="C218" i="17"/>
  <c r="D217" i="17"/>
  <c r="C217" i="17"/>
  <c r="D216" i="17"/>
  <c r="C216" i="17"/>
  <c r="D215" i="17"/>
  <c r="C215" i="17"/>
  <c r="D214" i="17"/>
  <c r="C214" i="17"/>
  <c r="D213" i="17"/>
  <c r="C213" i="17"/>
  <c r="D212" i="17"/>
  <c r="C212" i="17"/>
  <c r="D211" i="17"/>
  <c r="C211" i="17"/>
  <c r="D210" i="17"/>
  <c r="C210" i="17"/>
  <c r="D209" i="17"/>
  <c r="C209" i="17"/>
  <c r="D208" i="17"/>
  <c r="C208" i="17"/>
  <c r="D207" i="17"/>
  <c r="C207" i="17"/>
  <c r="D206" i="17"/>
  <c r="C206" i="17"/>
  <c r="D205" i="17"/>
  <c r="C205" i="17"/>
  <c r="D204" i="17"/>
  <c r="C204" i="17"/>
  <c r="D203" i="17"/>
  <c r="C203" i="17"/>
  <c r="D202" i="17"/>
  <c r="C202" i="17"/>
  <c r="D201" i="17"/>
  <c r="C201" i="17"/>
  <c r="D200" i="17"/>
  <c r="C200" i="17"/>
  <c r="D199" i="17"/>
  <c r="C199" i="17"/>
  <c r="D198" i="17"/>
  <c r="C198" i="17"/>
  <c r="D197" i="17"/>
  <c r="C197" i="17"/>
  <c r="D196" i="17"/>
  <c r="C196" i="17"/>
  <c r="D195" i="17"/>
  <c r="C195" i="17"/>
  <c r="D194" i="17"/>
  <c r="C194" i="17"/>
  <c r="D193" i="17"/>
  <c r="C193" i="17"/>
  <c r="D192" i="17"/>
  <c r="C192" i="17"/>
  <c r="D191" i="17"/>
  <c r="C191" i="17"/>
  <c r="D190" i="17"/>
  <c r="C190" i="17"/>
  <c r="D189" i="17"/>
  <c r="C189" i="17"/>
  <c r="D188" i="17"/>
  <c r="C188" i="17"/>
  <c r="D187" i="17"/>
  <c r="C187" i="17"/>
  <c r="D186" i="17"/>
  <c r="C186" i="17"/>
  <c r="D185" i="17"/>
  <c r="C185" i="17"/>
  <c r="D184" i="17"/>
  <c r="C184" i="17"/>
  <c r="D183" i="17"/>
  <c r="C183" i="17"/>
  <c r="D182" i="17"/>
  <c r="C182" i="17"/>
  <c r="D181" i="17"/>
  <c r="C181" i="17"/>
  <c r="D180" i="17"/>
  <c r="C180" i="17"/>
  <c r="D179" i="17"/>
  <c r="C179" i="17"/>
  <c r="D178" i="17"/>
  <c r="C178" i="17"/>
  <c r="D177" i="17"/>
  <c r="C177" i="17"/>
  <c r="D176" i="17"/>
  <c r="C176" i="17"/>
  <c r="D175" i="17"/>
  <c r="C175" i="17"/>
  <c r="D174" i="17"/>
  <c r="C174" i="17"/>
  <c r="D173" i="17"/>
  <c r="C173" i="17"/>
  <c r="D172" i="17"/>
  <c r="C172" i="17"/>
  <c r="D171" i="17"/>
  <c r="C171" i="17"/>
  <c r="D170" i="17"/>
  <c r="C170" i="17"/>
  <c r="D169" i="17"/>
  <c r="C169" i="17"/>
  <c r="D168" i="17"/>
  <c r="C168" i="17"/>
  <c r="D167" i="17"/>
  <c r="C167" i="17"/>
  <c r="D166" i="17"/>
  <c r="C166" i="17"/>
  <c r="D165" i="17"/>
  <c r="C165" i="17"/>
  <c r="D164" i="17"/>
  <c r="C164" i="17"/>
  <c r="D163" i="17"/>
  <c r="C163" i="17"/>
  <c r="D162" i="17"/>
  <c r="C162" i="17"/>
  <c r="D161" i="17"/>
  <c r="C161" i="17"/>
  <c r="D160" i="17"/>
  <c r="C160" i="17"/>
  <c r="D159" i="17"/>
  <c r="C159" i="17"/>
  <c r="D158" i="17"/>
  <c r="C158" i="17"/>
  <c r="D157" i="17"/>
  <c r="C157" i="17"/>
  <c r="D156" i="17"/>
  <c r="C156" i="17"/>
  <c r="D155" i="17"/>
  <c r="C155" i="17"/>
  <c r="D154" i="17"/>
  <c r="C154" i="17"/>
  <c r="D153" i="17"/>
  <c r="C153" i="17"/>
  <c r="D152" i="17"/>
  <c r="C152" i="17"/>
  <c r="D151" i="17"/>
  <c r="C151" i="17"/>
  <c r="D150" i="17"/>
  <c r="C150" i="17"/>
  <c r="D149" i="17"/>
  <c r="C149" i="17"/>
  <c r="D148" i="17"/>
  <c r="C148" i="17"/>
  <c r="D147" i="17"/>
  <c r="C147" i="17"/>
  <c r="D146" i="17"/>
  <c r="C146" i="17"/>
  <c r="D145" i="17"/>
  <c r="C145" i="17"/>
  <c r="D144" i="17"/>
  <c r="C144" i="17"/>
  <c r="D143" i="17"/>
  <c r="C143" i="17"/>
  <c r="D142" i="17"/>
  <c r="C142" i="17"/>
  <c r="D141" i="17"/>
  <c r="C141" i="17"/>
  <c r="D140" i="17"/>
  <c r="C140" i="17"/>
  <c r="D139" i="17"/>
  <c r="C139" i="17"/>
  <c r="D138" i="17"/>
  <c r="C138" i="17"/>
  <c r="D137" i="17"/>
  <c r="C137" i="17"/>
  <c r="D136" i="17"/>
  <c r="C136" i="17"/>
  <c r="D135" i="17"/>
  <c r="C135" i="17"/>
  <c r="D134" i="17"/>
  <c r="C134" i="17"/>
  <c r="D133" i="17"/>
  <c r="C133" i="17"/>
  <c r="D132" i="17"/>
  <c r="C132" i="17"/>
  <c r="D131" i="17"/>
  <c r="C131" i="17"/>
  <c r="D130" i="17"/>
  <c r="C130" i="17"/>
  <c r="D129" i="17"/>
  <c r="C129" i="17"/>
  <c r="D128" i="17"/>
  <c r="C128" i="17"/>
  <c r="D127" i="17"/>
  <c r="C127" i="17"/>
  <c r="D126" i="17"/>
  <c r="C126" i="17"/>
  <c r="D125" i="17"/>
  <c r="C125" i="17"/>
  <c r="D124" i="17"/>
  <c r="C124" i="17"/>
  <c r="D123" i="17"/>
  <c r="C123" i="17"/>
  <c r="D122" i="17"/>
  <c r="C122" i="17"/>
  <c r="D121" i="17"/>
  <c r="C121" i="17"/>
  <c r="D120" i="17"/>
  <c r="C120" i="17"/>
  <c r="D119" i="17"/>
  <c r="C119" i="17"/>
  <c r="D118" i="17"/>
  <c r="C118" i="17"/>
  <c r="D117" i="17"/>
  <c r="C117" i="17"/>
  <c r="D116" i="17"/>
  <c r="C116" i="17"/>
  <c r="D115" i="17"/>
  <c r="C115" i="17"/>
  <c r="D114" i="17"/>
  <c r="C114" i="17"/>
  <c r="D113" i="17"/>
  <c r="C113" i="17"/>
  <c r="D112" i="17"/>
  <c r="C112" i="17"/>
  <c r="D111" i="17"/>
  <c r="C111" i="17"/>
  <c r="D110" i="17"/>
  <c r="C110" i="17"/>
  <c r="D109" i="17"/>
  <c r="C109" i="17"/>
  <c r="D108" i="17"/>
  <c r="C108" i="17"/>
  <c r="D107" i="17"/>
  <c r="C107" i="17"/>
  <c r="D106" i="17"/>
  <c r="C106" i="17"/>
  <c r="D105" i="17"/>
  <c r="C105" i="17"/>
  <c r="D104" i="17"/>
  <c r="C104" i="17"/>
  <c r="D103" i="17"/>
  <c r="C103" i="17"/>
  <c r="D102" i="17"/>
  <c r="C102" i="17"/>
  <c r="D101" i="17"/>
  <c r="C101" i="17"/>
  <c r="D100" i="17"/>
  <c r="C100" i="17"/>
  <c r="D99" i="17"/>
  <c r="C99" i="17"/>
  <c r="D98" i="17"/>
  <c r="C98" i="17"/>
  <c r="D97" i="17"/>
  <c r="C97" i="17"/>
  <c r="D96" i="17"/>
  <c r="C96" i="17"/>
  <c r="D95" i="17"/>
  <c r="C95" i="17"/>
  <c r="D94" i="17"/>
  <c r="C94" i="17"/>
  <c r="D93" i="17"/>
  <c r="C93" i="17"/>
  <c r="D92" i="17"/>
  <c r="C92" i="17"/>
  <c r="D91" i="17"/>
  <c r="C91" i="17"/>
  <c r="D90" i="17"/>
  <c r="C90" i="17"/>
  <c r="D89" i="17"/>
  <c r="C89" i="17"/>
  <c r="D88" i="17"/>
  <c r="C88" i="17"/>
  <c r="D87" i="17"/>
  <c r="C87" i="17"/>
  <c r="D86" i="17"/>
  <c r="C86" i="17"/>
  <c r="D85" i="17"/>
  <c r="C85" i="17"/>
  <c r="D84" i="17"/>
  <c r="C84" i="17"/>
  <c r="D83" i="17"/>
  <c r="C83" i="17"/>
  <c r="D82" i="17"/>
  <c r="C82" i="17"/>
  <c r="D81" i="17"/>
  <c r="C81" i="17"/>
  <c r="D80" i="17"/>
  <c r="C80" i="17"/>
  <c r="D79" i="17"/>
  <c r="C79" i="17"/>
  <c r="D78" i="17"/>
  <c r="C78" i="17"/>
  <c r="D77" i="17"/>
  <c r="C77" i="17"/>
  <c r="D76" i="17"/>
  <c r="C76" i="17"/>
  <c r="D75" i="17"/>
  <c r="C75" i="17"/>
  <c r="D74" i="17"/>
  <c r="C74" i="17"/>
  <c r="D73" i="17"/>
  <c r="C73" i="17"/>
  <c r="D72" i="17"/>
  <c r="C72" i="17"/>
  <c r="D71" i="17"/>
  <c r="C71" i="17"/>
  <c r="D70" i="17"/>
  <c r="C70" i="17"/>
  <c r="D69" i="17"/>
  <c r="C69" i="17"/>
  <c r="D68" i="17"/>
  <c r="C68" i="17"/>
  <c r="D67" i="17"/>
  <c r="C67" i="17"/>
  <c r="D66" i="17"/>
  <c r="C66" i="17"/>
  <c r="D65" i="17"/>
  <c r="C65" i="17"/>
  <c r="D64" i="17"/>
  <c r="C64" i="17"/>
  <c r="D63" i="17"/>
  <c r="C63" i="17"/>
  <c r="D62" i="17"/>
  <c r="C62" i="17"/>
  <c r="D61" i="17"/>
  <c r="C61" i="17"/>
  <c r="D60" i="17"/>
  <c r="A36" i="5" s="1"/>
  <c r="C60" i="17"/>
  <c r="D59" i="17"/>
  <c r="A34" i="5" s="1"/>
  <c r="C59" i="17"/>
  <c r="D58" i="17"/>
  <c r="C58" i="17"/>
  <c r="D33" i="5"/>
  <c r="D57" i="17"/>
  <c r="A32" i="5" s="1"/>
  <c r="C57" i="17"/>
  <c r="D56" i="17"/>
  <c r="A31" i="5" s="1"/>
  <c r="C56" i="17"/>
  <c r="D55" i="17"/>
  <c r="A30" i="5" s="1"/>
  <c r="C55" i="17"/>
  <c r="D30" i="5"/>
  <c r="D54" i="17"/>
  <c r="C54" i="17"/>
  <c r="D29" i="5"/>
  <c r="D53" i="17"/>
  <c r="A28" i="5" s="1"/>
  <c r="C53" i="17"/>
  <c r="D52" i="17"/>
  <c r="A27" i="5" s="1"/>
  <c r="C52" i="17"/>
  <c r="D51" i="17"/>
  <c r="A26" i="5" s="1"/>
  <c r="C51" i="17"/>
  <c r="D26" i="5"/>
  <c r="D50" i="17"/>
  <c r="A25" i="5" s="1"/>
  <c r="C50" i="17"/>
  <c r="D25" i="5"/>
  <c r="D49" i="17"/>
  <c r="A24" i="5" s="1"/>
  <c r="C49" i="17"/>
  <c r="D48" i="17"/>
  <c r="A23" i="5" s="1"/>
  <c r="C48" i="17"/>
  <c r="D47" i="17"/>
  <c r="A22" i="5" s="1"/>
  <c r="C47" i="17"/>
  <c r="D22" i="5"/>
  <c r="D46" i="17"/>
  <c r="A21" i="5" s="1"/>
  <c r="C46" i="17"/>
  <c r="D45" i="17"/>
  <c r="A20" i="5" s="1"/>
  <c r="C45" i="17"/>
  <c r="D44" i="17"/>
  <c r="A19" i="5" s="1"/>
  <c r="C44" i="17"/>
  <c r="D43" i="17"/>
  <c r="A18" i="5" s="1"/>
  <c r="C43" i="17"/>
  <c r="D18" i="5"/>
  <c r="D42" i="17"/>
  <c r="A17" i="5" s="1"/>
  <c r="C42" i="17"/>
  <c r="D41" i="17"/>
  <c r="A16" i="5" s="1"/>
  <c r="C41" i="17"/>
  <c r="D40" i="17"/>
  <c r="A15" i="5" s="1"/>
  <c r="C40" i="17"/>
  <c r="D39" i="17"/>
  <c r="A14" i="5" s="1"/>
  <c r="C39" i="17"/>
  <c r="D14" i="5"/>
  <c r="D38" i="17"/>
  <c r="C38" i="17"/>
  <c r="D37" i="17"/>
  <c r="A12" i="5" s="1"/>
  <c r="C37" i="17"/>
  <c r="D36" i="17"/>
  <c r="A11" i="5" s="1"/>
  <c r="C36" i="17"/>
  <c r="D35" i="17"/>
  <c r="A10" i="5" s="1"/>
  <c r="C35" i="17"/>
  <c r="D10" i="5"/>
  <c r="D34" i="17"/>
  <c r="A9" i="5" s="1"/>
  <c r="C34" i="17"/>
  <c r="D33" i="17"/>
  <c r="A8" i="5" s="1"/>
  <c r="C33" i="17"/>
  <c r="D32" i="17"/>
  <c r="A38" i="4" s="1"/>
  <c r="C32" i="17"/>
  <c r="D31" i="17"/>
  <c r="A37" i="4" s="1"/>
  <c r="C31" i="17"/>
  <c r="D37" i="4"/>
  <c r="D30" i="17"/>
  <c r="A36" i="4" s="1"/>
  <c r="C30" i="17"/>
  <c r="D29" i="17"/>
  <c r="A35" i="4" s="1"/>
  <c r="C29" i="17"/>
  <c r="D28" i="17"/>
  <c r="A34" i="4" s="1"/>
  <c r="C28" i="17"/>
  <c r="D27" i="17"/>
  <c r="A33" i="4" s="1"/>
  <c r="C27" i="17"/>
  <c r="D33" i="4"/>
  <c r="D26" i="17"/>
  <c r="A32" i="4" s="1"/>
  <c r="C26" i="17"/>
  <c r="D32" i="4"/>
  <c r="D25" i="17"/>
  <c r="A31" i="4" s="1"/>
  <c r="C25" i="17"/>
  <c r="D24" i="17"/>
  <c r="A30" i="4" s="1"/>
  <c r="C24" i="17"/>
  <c r="D23" i="17"/>
  <c r="A29" i="4" s="1"/>
  <c r="C23" i="17"/>
  <c r="D29" i="4"/>
  <c r="D22" i="17"/>
  <c r="A28" i="4" s="1"/>
  <c r="C22" i="17"/>
  <c r="D28" i="4"/>
  <c r="D21" i="17"/>
  <c r="A27" i="4" s="1"/>
  <c r="C21" i="17"/>
  <c r="D20" i="17"/>
  <c r="A26" i="4" s="1"/>
  <c r="C20" i="17"/>
  <c r="D19" i="17"/>
  <c r="A25" i="4" s="1"/>
  <c r="C19" i="17"/>
  <c r="D25" i="4"/>
  <c r="D18" i="17"/>
  <c r="A24" i="4" s="1"/>
  <c r="C18" i="17"/>
  <c r="D24" i="4"/>
  <c r="D17" i="17"/>
  <c r="A23" i="4" s="1"/>
  <c r="C17" i="17"/>
  <c r="D16" i="17"/>
  <c r="A22" i="4" s="1"/>
  <c r="C16" i="17"/>
  <c r="D15" i="17"/>
  <c r="A21" i="4" s="1"/>
  <c r="C15" i="17"/>
  <c r="D21" i="4"/>
  <c r="D14" i="17"/>
  <c r="A20" i="4" s="1"/>
  <c r="C14" i="17"/>
  <c r="D13" i="17"/>
  <c r="A19" i="4" s="1"/>
  <c r="C13" i="17"/>
  <c r="D12" i="17"/>
  <c r="A18" i="4" s="1"/>
  <c r="C12" i="17"/>
  <c r="D11" i="17"/>
  <c r="A17" i="4" s="1"/>
  <c r="C11" i="17"/>
  <c r="D17" i="4"/>
  <c r="D10" i="17"/>
  <c r="A16" i="4" s="1"/>
  <c r="C10" i="17"/>
  <c r="D9" i="17"/>
  <c r="A15" i="4" s="1"/>
  <c r="C9" i="17"/>
  <c r="D8" i="17"/>
  <c r="A14" i="4" s="1"/>
  <c r="C8" i="17"/>
  <c r="D7" i="17"/>
  <c r="A13" i="4" s="1"/>
  <c r="C7" i="17"/>
  <c r="D13" i="4"/>
  <c r="D6" i="17"/>
  <c r="A12" i="4" s="1"/>
  <c r="C6" i="17"/>
  <c r="D12" i="4"/>
  <c r="D5" i="17"/>
  <c r="A11" i="4" s="1"/>
  <c r="C5" i="17"/>
  <c r="D4" i="17"/>
  <c r="A10" i="4" s="1"/>
  <c r="C4" i="17"/>
  <c r="D3" i="17"/>
  <c r="A9" i="4" s="1"/>
  <c r="C3" i="17"/>
  <c r="D9" i="4"/>
  <c r="D2" i="17"/>
  <c r="A8" i="4" s="1"/>
  <c r="C2" i="17"/>
  <c r="D8" i="4" s="1"/>
  <c r="K40" i="15"/>
  <c r="L39" i="15"/>
  <c r="H39" i="15"/>
  <c r="E38" i="3" s="1"/>
  <c r="E39" i="15"/>
  <c r="D38" i="3" s="1"/>
  <c r="U38" i="15"/>
  <c r="N38" i="15" s="1"/>
  <c r="S38" i="15"/>
  <c r="Q38" i="15"/>
  <c r="K38" i="15"/>
  <c r="R38" i="15" s="1"/>
  <c r="T38" i="15" s="1"/>
  <c r="U37" i="15"/>
  <c r="N37" i="15" s="1"/>
  <c r="S37" i="15"/>
  <c r="Q37" i="15"/>
  <c r="K37" i="15"/>
  <c r="R37" i="15" s="1"/>
  <c r="U36" i="15"/>
  <c r="N36" i="15" s="1"/>
  <c r="S36" i="15"/>
  <c r="Q36" i="15"/>
  <c r="K36" i="15"/>
  <c r="R36" i="15" s="1"/>
  <c r="U35" i="15"/>
  <c r="N35" i="15" s="1"/>
  <c r="S35" i="15"/>
  <c r="Q35" i="15"/>
  <c r="K35" i="15"/>
  <c r="R35" i="15" s="1"/>
  <c r="U34" i="15"/>
  <c r="N34" i="15" s="1"/>
  <c r="S34" i="15"/>
  <c r="Q34" i="15"/>
  <c r="K34" i="15"/>
  <c r="R34" i="15" s="1"/>
  <c r="U33" i="15"/>
  <c r="N33" i="15" s="1"/>
  <c r="S33" i="15"/>
  <c r="Q33" i="15"/>
  <c r="K33" i="15"/>
  <c r="R33" i="15" s="1"/>
  <c r="U32" i="15"/>
  <c r="N32" i="15" s="1"/>
  <c r="S32" i="15"/>
  <c r="Q32" i="15"/>
  <c r="K32" i="15"/>
  <c r="R32" i="15" s="1"/>
  <c r="U31" i="15"/>
  <c r="N31" i="15" s="1"/>
  <c r="S31" i="15"/>
  <c r="Q31" i="15"/>
  <c r="K31" i="15"/>
  <c r="R31" i="15" s="1"/>
  <c r="U30" i="15"/>
  <c r="N30" i="15" s="1"/>
  <c r="S30" i="15"/>
  <c r="Q30" i="15"/>
  <c r="K30" i="15"/>
  <c r="R30" i="15" s="1"/>
  <c r="U29" i="15"/>
  <c r="N29" i="15" s="1"/>
  <c r="S29" i="15"/>
  <c r="Q29" i="15"/>
  <c r="K29" i="15"/>
  <c r="R29" i="15" s="1"/>
  <c r="U28" i="15"/>
  <c r="N28" i="15" s="1"/>
  <c r="S28" i="15"/>
  <c r="Q28" i="15"/>
  <c r="K28" i="15"/>
  <c r="R28" i="15" s="1"/>
  <c r="U27" i="15"/>
  <c r="S27" i="15"/>
  <c r="Q27" i="15"/>
  <c r="N27" i="15"/>
  <c r="K27" i="15"/>
  <c r="R27" i="15" s="1"/>
  <c r="U26" i="15"/>
  <c r="N26" i="15" s="1"/>
  <c r="S26" i="15"/>
  <c r="Q26" i="15"/>
  <c r="K26" i="15"/>
  <c r="R26" i="15" s="1"/>
  <c r="U25" i="15"/>
  <c r="N25" i="15" s="1"/>
  <c r="S25" i="15"/>
  <c r="Q25" i="15"/>
  <c r="K25" i="15"/>
  <c r="R25" i="15" s="1"/>
  <c r="U24" i="15"/>
  <c r="N24" i="15" s="1"/>
  <c r="S24" i="15"/>
  <c r="Q24" i="15"/>
  <c r="K24" i="15"/>
  <c r="R24" i="15" s="1"/>
  <c r="U23" i="15"/>
  <c r="N23" i="15" s="1"/>
  <c r="S23" i="15"/>
  <c r="Q23" i="15"/>
  <c r="K23" i="15"/>
  <c r="R23" i="15" s="1"/>
  <c r="U22" i="15"/>
  <c r="N22" i="15" s="1"/>
  <c r="S22" i="15"/>
  <c r="Q22" i="15"/>
  <c r="K22" i="15"/>
  <c r="R22" i="15" s="1"/>
  <c r="U21" i="15"/>
  <c r="N21" i="15" s="1"/>
  <c r="S21" i="15"/>
  <c r="Q21" i="15"/>
  <c r="K21" i="15"/>
  <c r="R21" i="15" s="1"/>
  <c r="U20" i="15"/>
  <c r="N20" i="15" s="1"/>
  <c r="S20" i="15"/>
  <c r="Q20" i="15"/>
  <c r="K20" i="15"/>
  <c r="R20" i="15" s="1"/>
  <c r="U19" i="15"/>
  <c r="N19" i="15" s="1"/>
  <c r="S19" i="15"/>
  <c r="Q19" i="15"/>
  <c r="K19" i="15"/>
  <c r="R19" i="15" s="1"/>
  <c r="U18" i="15"/>
  <c r="N18" i="15" s="1"/>
  <c r="S18" i="15"/>
  <c r="Q18" i="15"/>
  <c r="K18" i="15"/>
  <c r="R18" i="15" s="1"/>
  <c r="U17" i="15"/>
  <c r="N17" i="15" s="1"/>
  <c r="S17" i="15"/>
  <c r="Q17" i="15"/>
  <c r="K17" i="15"/>
  <c r="R17" i="15" s="1"/>
  <c r="U16" i="15"/>
  <c r="N16" i="15" s="1"/>
  <c r="S16" i="15"/>
  <c r="Q16" i="15"/>
  <c r="K16" i="15"/>
  <c r="R16" i="15" s="1"/>
  <c r="U15" i="15"/>
  <c r="N15" i="15" s="1"/>
  <c r="S15" i="15"/>
  <c r="Q15" i="15"/>
  <c r="K15" i="15"/>
  <c r="R15" i="15" s="1"/>
  <c r="U14" i="15"/>
  <c r="N14" i="15" s="1"/>
  <c r="S14" i="15"/>
  <c r="Q14" i="15"/>
  <c r="K14" i="15"/>
  <c r="R14" i="15" s="1"/>
  <c r="U13" i="15"/>
  <c r="N13" i="15" s="1"/>
  <c r="S13" i="15"/>
  <c r="Q13" i="15"/>
  <c r="K13" i="15"/>
  <c r="R13" i="15" s="1"/>
  <c r="U12" i="15"/>
  <c r="N12" i="15" s="1"/>
  <c r="S12" i="15"/>
  <c r="Q12" i="15"/>
  <c r="K12" i="15"/>
  <c r="R12" i="15" s="1"/>
  <c r="U11" i="15"/>
  <c r="N11" i="15" s="1"/>
  <c r="S11" i="15"/>
  <c r="Q11" i="15"/>
  <c r="K11" i="15"/>
  <c r="R11" i="15" s="1"/>
  <c r="U10" i="15"/>
  <c r="N10" i="15" s="1"/>
  <c r="S10" i="15"/>
  <c r="Q10" i="15"/>
  <c r="K10" i="15"/>
  <c r="R10" i="15" s="1"/>
  <c r="T10" i="15" s="1"/>
  <c r="U9" i="15"/>
  <c r="N9" i="15" s="1"/>
  <c r="S9" i="15"/>
  <c r="Q9" i="15"/>
  <c r="K9" i="15"/>
  <c r="R9" i="15" s="1"/>
  <c r="U8" i="15"/>
  <c r="N8" i="15" s="1"/>
  <c r="S8" i="15"/>
  <c r="Q8" i="15"/>
  <c r="K8" i="15"/>
  <c r="T6" i="15"/>
  <c r="G4" i="15"/>
  <c r="M1" i="15"/>
  <c r="I1" i="15"/>
  <c r="K39" i="14"/>
  <c r="L38" i="14"/>
  <c r="E38" i="14"/>
  <c r="U37" i="14"/>
  <c r="N37" i="14" s="1"/>
  <c r="S37" i="14"/>
  <c r="Q37" i="14"/>
  <c r="K37" i="14"/>
  <c r="R37" i="14" s="1"/>
  <c r="U36" i="14"/>
  <c r="N36" i="14" s="1"/>
  <c r="S36" i="14"/>
  <c r="Q36" i="14"/>
  <c r="K36" i="14"/>
  <c r="R36" i="14" s="1"/>
  <c r="U35" i="14"/>
  <c r="N35" i="14" s="1"/>
  <c r="S35" i="14"/>
  <c r="Q35" i="14"/>
  <c r="K35" i="14"/>
  <c r="R35" i="14" s="1"/>
  <c r="U34" i="14"/>
  <c r="N34" i="14" s="1"/>
  <c r="S34" i="14"/>
  <c r="Q34" i="14"/>
  <c r="K34" i="14"/>
  <c r="R34" i="14" s="1"/>
  <c r="U33" i="14"/>
  <c r="N33" i="14" s="1"/>
  <c r="S33" i="14"/>
  <c r="Q33" i="14"/>
  <c r="K33" i="14"/>
  <c r="R33" i="14" s="1"/>
  <c r="U32" i="14"/>
  <c r="N32" i="14" s="1"/>
  <c r="S32" i="14"/>
  <c r="Q32" i="14"/>
  <c r="K32" i="14"/>
  <c r="R32" i="14" s="1"/>
  <c r="U31" i="14"/>
  <c r="N31" i="14" s="1"/>
  <c r="S31" i="14"/>
  <c r="Q31" i="14"/>
  <c r="K31" i="14"/>
  <c r="R31" i="14" s="1"/>
  <c r="U30" i="14"/>
  <c r="N30" i="14" s="1"/>
  <c r="S30" i="14"/>
  <c r="Q30" i="14"/>
  <c r="K30" i="14"/>
  <c r="R30" i="14" s="1"/>
  <c r="U29" i="14"/>
  <c r="N29" i="14" s="1"/>
  <c r="S29" i="14"/>
  <c r="Q29" i="14"/>
  <c r="K29" i="14"/>
  <c r="R29" i="14" s="1"/>
  <c r="U28" i="14"/>
  <c r="N28" i="14" s="1"/>
  <c r="S28" i="14"/>
  <c r="Q28" i="14"/>
  <c r="K28" i="14"/>
  <c r="R28" i="14" s="1"/>
  <c r="U27" i="14"/>
  <c r="N27" i="14" s="1"/>
  <c r="S27" i="14"/>
  <c r="Q27" i="14"/>
  <c r="K27" i="14"/>
  <c r="R27" i="14" s="1"/>
  <c r="U26" i="14"/>
  <c r="N26" i="14" s="1"/>
  <c r="S26" i="14"/>
  <c r="Q26" i="14"/>
  <c r="K26" i="14"/>
  <c r="R26" i="14" s="1"/>
  <c r="U25" i="14"/>
  <c r="N25" i="14" s="1"/>
  <c r="S25" i="14"/>
  <c r="Q25" i="14"/>
  <c r="K25" i="14"/>
  <c r="R25" i="14" s="1"/>
  <c r="U24" i="14"/>
  <c r="N24" i="14" s="1"/>
  <c r="S24" i="14"/>
  <c r="Q24" i="14"/>
  <c r="K24" i="14"/>
  <c r="R24" i="14" s="1"/>
  <c r="U23" i="14"/>
  <c r="N23" i="14" s="1"/>
  <c r="S23" i="14"/>
  <c r="Q23" i="14"/>
  <c r="K23" i="14"/>
  <c r="R23" i="14" s="1"/>
  <c r="U22" i="14"/>
  <c r="N22" i="14" s="1"/>
  <c r="S22" i="14"/>
  <c r="Q22" i="14"/>
  <c r="K22" i="14"/>
  <c r="R22" i="14" s="1"/>
  <c r="U21" i="14"/>
  <c r="N21" i="14" s="1"/>
  <c r="S21" i="14"/>
  <c r="Q21" i="14"/>
  <c r="K21" i="14"/>
  <c r="R21" i="14" s="1"/>
  <c r="U20" i="14"/>
  <c r="N20" i="14" s="1"/>
  <c r="S20" i="14"/>
  <c r="Q20" i="14"/>
  <c r="K20" i="14"/>
  <c r="R20" i="14" s="1"/>
  <c r="U19" i="14"/>
  <c r="N19" i="14" s="1"/>
  <c r="S19" i="14"/>
  <c r="Q19" i="14"/>
  <c r="K19" i="14"/>
  <c r="R19" i="14" s="1"/>
  <c r="U18" i="14"/>
  <c r="N18" i="14" s="1"/>
  <c r="S18" i="14"/>
  <c r="Q18" i="14"/>
  <c r="K18" i="14"/>
  <c r="R18" i="14" s="1"/>
  <c r="U17" i="14"/>
  <c r="N17" i="14" s="1"/>
  <c r="S17" i="14"/>
  <c r="Q17" i="14"/>
  <c r="K17" i="14"/>
  <c r="R17" i="14" s="1"/>
  <c r="U16" i="14"/>
  <c r="N16" i="14" s="1"/>
  <c r="S16" i="14"/>
  <c r="Q16" i="14"/>
  <c r="K16" i="14"/>
  <c r="R16" i="14" s="1"/>
  <c r="U15" i="14"/>
  <c r="N15" i="14" s="1"/>
  <c r="S15" i="14"/>
  <c r="Q15" i="14"/>
  <c r="K15" i="14"/>
  <c r="R15" i="14" s="1"/>
  <c r="U14" i="14"/>
  <c r="N14" i="14" s="1"/>
  <c r="S14" i="14"/>
  <c r="Q14" i="14"/>
  <c r="K14" i="14"/>
  <c r="R14" i="14" s="1"/>
  <c r="U13" i="14"/>
  <c r="N13" i="14" s="1"/>
  <c r="S13" i="14"/>
  <c r="Q13" i="14"/>
  <c r="K13" i="14"/>
  <c r="R13" i="14" s="1"/>
  <c r="U12" i="14"/>
  <c r="N12" i="14" s="1"/>
  <c r="S12" i="14"/>
  <c r="Q12" i="14"/>
  <c r="K12" i="14"/>
  <c r="R12" i="14" s="1"/>
  <c r="U11" i="14"/>
  <c r="N11" i="14" s="1"/>
  <c r="S11" i="14"/>
  <c r="T11" i="14" s="1"/>
  <c r="Q11" i="14"/>
  <c r="K11" i="14"/>
  <c r="R11" i="14" s="1"/>
  <c r="U10" i="14"/>
  <c r="N10" i="14" s="1"/>
  <c r="S10" i="14"/>
  <c r="Q10" i="14"/>
  <c r="K10" i="14"/>
  <c r="R10" i="14" s="1"/>
  <c r="U9" i="14"/>
  <c r="N9" i="14" s="1"/>
  <c r="S9" i="14"/>
  <c r="Q9" i="14"/>
  <c r="K9" i="14"/>
  <c r="R9" i="14" s="1"/>
  <c r="U8" i="14"/>
  <c r="N8" i="14" s="1"/>
  <c r="S8" i="14"/>
  <c r="Q8" i="14"/>
  <c r="K8" i="14"/>
  <c r="R8" i="14" s="1"/>
  <c r="M1" i="14"/>
  <c r="T6" i="14"/>
  <c r="G4" i="14"/>
  <c r="I1" i="14"/>
  <c r="K40" i="13"/>
  <c r="L39" i="13"/>
  <c r="E39" i="13"/>
  <c r="D36" i="3" s="1"/>
  <c r="U38" i="13"/>
  <c r="N38" i="13" s="1"/>
  <c r="S38" i="13"/>
  <c r="Q38" i="13"/>
  <c r="K38" i="13"/>
  <c r="R38" i="13" s="1"/>
  <c r="U37" i="13"/>
  <c r="N37" i="13" s="1"/>
  <c r="S37" i="13"/>
  <c r="Q37" i="13"/>
  <c r="K37" i="13"/>
  <c r="R37" i="13" s="1"/>
  <c r="U36" i="13"/>
  <c r="N36" i="13" s="1"/>
  <c r="S36" i="13"/>
  <c r="Q36" i="13"/>
  <c r="K36" i="13"/>
  <c r="R36" i="13" s="1"/>
  <c r="U35" i="13"/>
  <c r="N35" i="13" s="1"/>
  <c r="S35" i="13"/>
  <c r="Q35" i="13"/>
  <c r="K35" i="13"/>
  <c r="R35" i="13" s="1"/>
  <c r="U34" i="13"/>
  <c r="N34" i="13" s="1"/>
  <c r="S34" i="13"/>
  <c r="Q34" i="13"/>
  <c r="K34" i="13"/>
  <c r="R34" i="13" s="1"/>
  <c r="U33" i="13"/>
  <c r="N33" i="13" s="1"/>
  <c r="S33" i="13"/>
  <c r="Q33" i="13"/>
  <c r="K33" i="13"/>
  <c r="R33" i="13" s="1"/>
  <c r="U32" i="13"/>
  <c r="N32" i="13" s="1"/>
  <c r="S32" i="13"/>
  <c r="Q32" i="13"/>
  <c r="K32" i="13"/>
  <c r="R32" i="13" s="1"/>
  <c r="U31" i="13"/>
  <c r="N31" i="13" s="1"/>
  <c r="S31" i="13"/>
  <c r="Q31" i="13"/>
  <c r="K31" i="13"/>
  <c r="R31" i="13" s="1"/>
  <c r="U30" i="13"/>
  <c r="N30" i="13" s="1"/>
  <c r="S30" i="13"/>
  <c r="Q30" i="13"/>
  <c r="K30" i="13"/>
  <c r="R30" i="13" s="1"/>
  <c r="U29" i="13"/>
  <c r="N29" i="13" s="1"/>
  <c r="S29" i="13"/>
  <c r="Q29" i="13"/>
  <c r="K29" i="13"/>
  <c r="R29" i="13" s="1"/>
  <c r="U28" i="13"/>
  <c r="N28" i="13" s="1"/>
  <c r="S28" i="13"/>
  <c r="Q28" i="13"/>
  <c r="K28" i="13"/>
  <c r="R28" i="13" s="1"/>
  <c r="U27" i="13"/>
  <c r="N27" i="13" s="1"/>
  <c r="S27" i="13"/>
  <c r="Q27" i="13"/>
  <c r="K27" i="13"/>
  <c r="R27" i="13" s="1"/>
  <c r="U26" i="13"/>
  <c r="N26" i="13" s="1"/>
  <c r="S26" i="13"/>
  <c r="Q26" i="13"/>
  <c r="K26" i="13"/>
  <c r="R26" i="13" s="1"/>
  <c r="U25" i="13"/>
  <c r="N25" i="13" s="1"/>
  <c r="S25" i="13"/>
  <c r="Q25" i="13"/>
  <c r="K25" i="13"/>
  <c r="R25" i="13" s="1"/>
  <c r="U24" i="13"/>
  <c r="N24" i="13" s="1"/>
  <c r="S24" i="13"/>
  <c r="Q24" i="13"/>
  <c r="K24" i="13"/>
  <c r="R24" i="13" s="1"/>
  <c r="T24" i="13" s="1"/>
  <c r="U23" i="13"/>
  <c r="N23" i="13" s="1"/>
  <c r="S23" i="13"/>
  <c r="Q23" i="13"/>
  <c r="K23" i="13"/>
  <c r="R23" i="13" s="1"/>
  <c r="U22" i="13"/>
  <c r="N22" i="13" s="1"/>
  <c r="S22" i="13"/>
  <c r="Q22" i="13"/>
  <c r="K22" i="13"/>
  <c r="R22" i="13" s="1"/>
  <c r="U21" i="13"/>
  <c r="N21" i="13" s="1"/>
  <c r="S21" i="13"/>
  <c r="Q21" i="13"/>
  <c r="K21" i="13"/>
  <c r="R21" i="13" s="1"/>
  <c r="U20" i="13"/>
  <c r="N20" i="13" s="1"/>
  <c r="S20" i="13"/>
  <c r="Q20" i="13"/>
  <c r="K20" i="13"/>
  <c r="R20" i="13" s="1"/>
  <c r="U19" i="13"/>
  <c r="N19" i="13" s="1"/>
  <c r="S19" i="13"/>
  <c r="Q19" i="13"/>
  <c r="K19" i="13"/>
  <c r="R19" i="13" s="1"/>
  <c r="U18" i="13"/>
  <c r="N18" i="13" s="1"/>
  <c r="S18" i="13"/>
  <c r="Q18" i="13"/>
  <c r="K18" i="13"/>
  <c r="R18" i="13" s="1"/>
  <c r="U17" i="13"/>
  <c r="N17" i="13" s="1"/>
  <c r="S17" i="13"/>
  <c r="Q17" i="13"/>
  <c r="K17" i="13"/>
  <c r="R17" i="13" s="1"/>
  <c r="U16" i="13"/>
  <c r="N16" i="13" s="1"/>
  <c r="S16" i="13"/>
  <c r="Q16" i="13"/>
  <c r="K16" i="13"/>
  <c r="R16" i="13" s="1"/>
  <c r="U15" i="13"/>
  <c r="N15" i="13" s="1"/>
  <c r="S15" i="13"/>
  <c r="Q15" i="13"/>
  <c r="K15" i="13"/>
  <c r="R15" i="13" s="1"/>
  <c r="U14" i="13"/>
  <c r="N14" i="13" s="1"/>
  <c r="S14" i="13"/>
  <c r="Q14" i="13"/>
  <c r="K14" i="13"/>
  <c r="R14" i="13" s="1"/>
  <c r="U13" i="13"/>
  <c r="N13" i="13" s="1"/>
  <c r="S13" i="13"/>
  <c r="Q13" i="13"/>
  <c r="K13" i="13"/>
  <c r="R13" i="13" s="1"/>
  <c r="U12" i="13"/>
  <c r="N12" i="13" s="1"/>
  <c r="S12" i="13"/>
  <c r="Q12" i="13"/>
  <c r="K12" i="13"/>
  <c r="R12" i="13" s="1"/>
  <c r="U11" i="13"/>
  <c r="N11" i="13" s="1"/>
  <c r="S11" i="13"/>
  <c r="Q11" i="13"/>
  <c r="K11" i="13"/>
  <c r="R11" i="13" s="1"/>
  <c r="U10" i="13"/>
  <c r="N10" i="13" s="1"/>
  <c r="S10" i="13"/>
  <c r="Q10" i="13"/>
  <c r="K10" i="13"/>
  <c r="R10" i="13" s="1"/>
  <c r="U9" i="13"/>
  <c r="N9" i="13" s="1"/>
  <c r="S9" i="13"/>
  <c r="Q9" i="13"/>
  <c r="K9" i="13"/>
  <c r="R9" i="13" s="1"/>
  <c r="U8" i="13"/>
  <c r="N8" i="13" s="1"/>
  <c r="S8" i="13"/>
  <c r="Q8" i="13"/>
  <c r="K8" i="13"/>
  <c r="T6" i="13"/>
  <c r="G4" i="13"/>
  <c r="M1" i="13"/>
  <c r="I1" i="13"/>
  <c r="K39" i="12"/>
  <c r="L38" i="12"/>
  <c r="E38" i="12"/>
  <c r="D35" i="3" s="1"/>
  <c r="U37" i="12"/>
  <c r="N37" i="12" s="1"/>
  <c r="S37" i="12"/>
  <c r="Q37" i="12"/>
  <c r="K37" i="12"/>
  <c r="R37" i="12" s="1"/>
  <c r="U36" i="12"/>
  <c r="N36" i="12" s="1"/>
  <c r="S36" i="12"/>
  <c r="Q36" i="12"/>
  <c r="K36" i="12"/>
  <c r="R36" i="12" s="1"/>
  <c r="U35" i="12"/>
  <c r="N35" i="12" s="1"/>
  <c r="S35" i="12"/>
  <c r="Q35" i="12"/>
  <c r="K35" i="12"/>
  <c r="R35" i="12" s="1"/>
  <c r="U34" i="12"/>
  <c r="N34" i="12" s="1"/>
  <c r="S34" i="12"/>
  <c r="Q34" i="12"/>
  <c r="K34" i="12"/>
  <c r="R34" i="12" s="1"/>
  <c r="U33" i="12"/>
  <c r="N33" i="12" s="1"/>
  <c r="S33" i="12"/>
  <c r="Q33" i="12"/>
  <c r="K33" i="12"/>
  <c r="R33" i="12" s="1"/>
  <c r="U32" i="12"/>
  <c r="N32" i="12" s="1"/>
  <c r="S32" i="12"/>
  <c r="Q32" i="12"/>
  <c r="K32" i="12"/>
  <c r="R32" i="12" s="1"/>
  <c r="U31" i="12"/>
  <c r="N31" i="12" s="1"/>
  <c r="S31" i="12"/>
  <c r="Q31" i="12"/>
  <c r="K31" i="12"/>
  <c r="R31" i="12" s="1"/>
  <c r="U30" i="12"/>
  <c r="N30" i="12" s="1"/>
  <c r="S30" i="12"/>
  <c r="Q30" i="12"/>
  <c r="K30" i="12"/>
  <c r="R30" i="12" s="1"/>
  <c r="U29" i="12"/>
  <c r="N29" i="12" s="1"/>
  <c r="S29" i="12"/>
  <c r="Q29" i="12"/>
  <c r="K29" i="12"/>
  <c r="R29" i="12" s="1"/>
  <c r="U28" i="12"/>
  <c r="N28" i="12" s="1"/>
  <c r="S28" i="12"/>
  <c r="Q28" i="12"/>
  <c r="K28" i="12"/>
  <c r="R28" i="12" s="1"/>
  <c r="U27" i="12"/>
  <c r="N27" i="12" s="1"/>
  <c r="S27" i="12"/>
  <c r="Q27" i="12"/>
  <c r="K27" i="12"/>
  <c r="R27" i="12" s="1"/>
  <c r="U26" i="12"/>
  <c r="N26" i="12" s="1"/>
  <c r="S26" i="12"/>
  <c r="Q26" i="12"/>
  <c r="K26" i="12"/>
  <c r="R26" i="12" s="1"/>
  <c r="U25" i="12"/>
  <c r="N25" i="12" s="1"/>
  <c r="S25" i="12"/>
  <c r="Q25" i="12"/>
  <c r="K25" i="12"/>
  <c r="R25" i="12" s="1"/>
  <c r="U24" i="12"/>
  <c r="N24" i="12" s="1"/>
  <c r="S24" i="12"/>
  <c r="Q24" i="12"/>
  <c r="K24" i="12"/>
  <c r="R24" i="12" s="1"/>
  <c r="U23" i="12"/>
  <c r="N23" i="12" s="1"/>
  <c r="S23" i="12"/>
  <c r="Q23" i="12"/>
  <c r="K23" i="12"/>
  <c r="R23" i="12" s="1"/>
  <c r="U22" i="12"/>
  <c r="N22" i="12" s="1"/>
  <c r="S22" i="12"/>
  <c r="Q22" i="12"/>
  <c r="K22" i="12"/>
  <c r="R22" i="12" s="1"/>
  <c r="U21" i="12"/>
  <c r="N21" i="12" s="1"/>
  <c r="S21" i="12"/>
  <c r="Q21" i="12"/>
  <c r="K21" i="12"/>
  <c r="R21" i="12" s="1"/>
  <c r="U20" i="12"/>
  <c r="N20" i="12" s="1"/>
  <c r="S20" i="12"/>
  <c r="Q20" i="12"/>
  <c r="K20" i="12"/>
  <c r="R20" i="12" s="1"/>
  <c r="U19" i="12"/>
  <c r="N19" i="12" s="1"/>
  <c r="S19" i="12"/>
  <c r="Q19" i="12"/>
  <c r="K19" i="12"/>
  <c r="R19" i="12" s="1"/>
  <c r="U18" i="12"/>
  <c r="N18" i="12" s="1"/>
  <c r="S18" i="12"/>
  <c r="Q18" i="12"/>
  <c r="K18" i="12"/>
  <c r="R18" i="12" s="1"/>
  <c r="U17" i="12"/>
  <c r="N17" i="12" s="1"/>
  <c r="S17" i="12"/>
  <c r="Q17" i="12"/>
  <c r="K17" i="12"/>
  <c r="R17" i="12" s="1"/>
  <c r="T17" i="12" s="1"/>
  <c r="U16" i="12"/>
  <c r="N16" i="12" s="1"/>
  <c r="S16" i="12"/>
  <c r="Q16" i="12"/>
  <c r="K16" i="12"/>
  <c r="R16" i="12" s="1"/>
  <c r="U15" i="12"/>
  <c r="N15" i="12" s="1"/>
  <c r="S15" i="12"/>
  <c r="Q15" i="12"/>
  <c r="K15" i="12"/>
  <c r="R15" i="12" s="1"/>
  <c r="U14" i="12"/>
  <c r="N14" i="12" s="1"/>
  <c r="S14" i="12"/>
  <c r="Q14" i="12"/>
  <c r="K14" i="12"/>
  <c r="R14" i="12" s="1"/>
  <c r="U13" i="12"/>
  <c r="N13" i="12" s="1"/>
  <c r="S13" i="12"/>
  <c r="Q13" i="12"/>
  <c r="K13" i="12"/>
  <c r="R13" i="12" s="1"/>
  <c r="U12" i="12"/>
  <c r="N12" i="12" s="1"/>
  <c r="S12" i="12"/>
  <c r="Q12" i="12"/>
  <c r="K12" i="12"/>
  <c r="R12" i="12" s="1"/>
  <c r="U11" i="12"/>
  <c r="N11" i="12" s="1"/>
  <c r="S11" i="12"/>
  <c r="Q11" i="12"/>
  <c r="K11" i="12"/>
  <c r="R11" i="12" s="1"/>
  <c r="U10" i="12"/>
  <c r="N10" i="12" s="1"/>
  <c r="S10" i="12"/>
  <c r="Q10" i="12"/>
  <c r="K10" i="12"/>
  <c r="R10" i="12" s="1"/>
  <c r="U9" i="12"/>
  <c r="N9" i="12" s="1"/>
  <c r="S9" i="12"/>
  <c r="Q9" i="12"/>
  <c r="K9" i="12"/>
  <c r="R9" i="12" s="1"/>
  <c r="U8" i="12"/>
  <c r="N8" i="12" s="1"/>
  <c r="S8" i="12"/>
  <c r="Q8" i="12"/>
  <c r="K8" i="12"/>
  <c r="M1" i="12"/>
  <c r="T6" i="12"/>
  <c r="G4" i="12"/>
  <c r="I1" i="12"/>
  <c r="K40" i="11"/>
  <c r="L39" i="11"/>
  <c r="E34" i="3"/>
  <c r="E39" i="11"/>
  <c r="D34" i="3" s="1"/>
  <c r="U38" i="11"/>
  <c r="N38" i="11" s="1"/>
  <c r="S38" i="11"/>
  <c r="Q38" i="11"/>
  <c r="K38" i="11"/>
  <c r="R38" i="11" s="1"/>
  <c r="U37" i="11"/>
  <c r="N37" i="11" s="1"/>
  <c r="S37" i="11"/>
  <c r="Q37" i="11"/>
  <c r="K37" i="11"/>
  <c r="R37" i="11" s="1"/>
  <c r="U36" i="11"/>
  <c r="N36" i="11" s="1"/>
  <c r="S36" i="11"/>
  <c r="Q36" i="11"/>
  <c r="K36" i="11"/>
  <c r="R36" i="11" s="1"/>
  <c r="U35" i="11"/>
  <c r="N35" i="11" s="1"/>
  <c r="S35" i="11"/>
  <c r="Q35" i="11"/>
  <c r="K35" i="11"/>
  <c r="R35" i="11" s="1"/>
  <c r="U34" i="11"/>
  <c r="N34" i="11" s="1"/>
  <c r="S34" i="11"/>
  <c r="Q34" i="11"/>
  <c r="K34" i="11"/>
  <c r="R34" i="11" s="1"/>
  <c r="T34" i="11" s="1"/>
  <c r="U33" i="11"/>
  <c r="N33" i="11" s="1"/>
  <c r="S33" i="11"/>
  <c r="Q33" i="11"/>
  <c r="K33" i="11"/>
  <c r="R33" i="11" s="1"/>
  <c r="U32" i="11"/>
  <c r="N32" i="11" s="1"/>
  <c r="S32" i="11"/>
  <c r="Q32" i="11"/>
  <c r="K32" i="11"/>
  <c r="R32" i="11" s="1"/>
  <c r="U31" i="11"/>
  <c r="N31" i="11" s="1"/>
  <c r="S31" i="11"/>
  <c r="Q31" i="11"/>
  <c r="K31" i="11"/>
  <c r="R31" i="11" s="1"/>
  <c r="U30" i="11"/>
  <c r="N30" i="11" s="1"/>
  <c r="S30" i="11"/>
  <c r="Q30" i="11"/>
  <c r="K30" i="11"/>
  <c r="R30" i="11" s="1"/>
  <c r="U29" i="11"/>
  <c r="N29" i="11" s="1"/>
  <c r="S29" i="11"/>
  <c r="Q29" i="11"/>
  <c r="K29" i="11"/>
  <c r="R29" i="11" s="1"/>
  <c r="T29" i="11" s="1"/>
  <c r="U28" i="11"/>
  <c r="N28" i="11" s="1"/>
  <c r="S28" i="11"/>
  <c r="Q28" i="11"/>
  <c r="K28" i="11"/>
  <c r="R28" i="11" s="1"/>
  <c r="T28" i="11" s="1"/>
  <c r="U27" i="11"/>
  <c r="N27" i="11" s="1"/>
  <c r="S27" i="11"/>
  <c r="Q27" i="11"/>
  <c r="K27" i="11"/>
  <c r="R27" i="11" s="1"/>
  <c r="T27" i="11" s="1"/>
  <c r="U26" i="11"/>
  <c r="N26" i="11" s="1"/>
  <c r="S26" i="11"/>
  <c r="Q26" i="11"/>
  <c r="K26" i="11"/>
  <c r="R26" i="11" s="1"/>
  <c r="U25" i="11"/>
  <c r="N25" i="11" s="1"/>
  <c r="S25" i="11"/>
  <c r="Q25" i="11"/>
  <c r="K25" i="11"/>
  <c r="R25" i="11" s="1"/>
  <c r="U24" i="11"/>
  <c r="N24" i="11" s="1"/>
  <c r="S24" i="11"/>
  <c r="Q24" i="11"/>
  <c r="K24" i="11"/>
  <c r="R24" i="11" s="1"/>
  <c r="U23" i="11"/>
  <c r="N23" i="11" s="1"/>
  <c r="S23" i="11"/>
  <c r="Q23" i="11"/>
  <c r="K23" i="11"/>
  <c r="R23" i="11" s="1"/>
  <c r="U22" i="11"/>
  <c r="N22" i="11" s="1"/>
  <c r="S22" i="11"/>
  <c r="Q22" i="11"/>
  <c r="K22" i="11"/>
  <c r="R22" i="11" s="1"/>
  <c r="U21" i="11"/>
  <c r="N21" i="11" s="1"/>
  <c r="S21" i="11"/>
  <c r="Q21" i="11"/>
  <c r="K21" i="11"/>
  <c r="R21" i="11" s="1"/>
  <c r="U20" i="11"/>
  <c r="N20" i="11" s="1"/>
  <c r="S20" i="11"/>
  <c r="Q20" i="11"/>
  <c r="K20" i="11"/>
  <c r="R20" i="11" s="1"/>
  <c r="U19" i="11"/>
  <c r="N19" i="11" s="1"/>
  <c r="S19" i="11"/>
  <c r="Q19" i="11"/>
  <c r="K19" i="11"/>
  <c r="R19" i="11" s="1"/>
  <c r="U18" i="11"/>
  <c r="N18" i="11" s="1"/>
  <c r="S18" i="11"/>
  <c r="Q18" i="11"/>
  <c r="K18" i="11"/>
  <c r="R18" i="11" s="1"/>
  <c r="U17" i="11"/>
  <c r="N17" i="11" s="1"/>
  <c r="S17" i="11"/>
  <c r="Q17" i="11"/>
  <c r="K17" i="11"/>
  <c r="R17" i="11" s="1"/>
  <c r="U16" i="11"/>
  <c r="N16" i="11" s="1"/>
  <c r="S16" i="11"/>
  <c r="Q16" i="11"/>
  <c r="K16" i="11"/>
  <c r="R16" i="11" s="1"/>
  <c r="U15" i="11"/>
  <c r="N15" i="11" s="1"/>
  <c r="S15" i="11"/>
  <c r="Q15" i="11"/>
  <c r="K15" i="11"/>
  <c r="R15" i="11" s="1"/>
  <c r="U14" i="11"/>
  <c r="N14" i="11" s="1"/>
  <c r="S14" i="11"/>
  <c r="Q14" i="11"/>
  <c r="K14" i="11"/>
  <c r="R14" i="11" s="1"/>
  <c r="U13" i="11"/>
  <c r="N13" i="11" s="1"/>
  <c r="S13" i="11"/>
  <c r="Q13" i="11"/>
  <c r="K13" i="11"/>
  <c r="R13" i="11" s="1"/>
  <c r="U12" i="11"/>
  <c r="N12" i="11" s="1"/>
  <c r="S12" i="11"/>
  <c r="Q12" i="11"/>
  <c r="K12" i="11"/>
  <c r="R12" i="11" s="1"/>
  <c r="U11" i="11"/>
  <c r="N11" i="11" s="1"/>
  <c r="S11" i="11"/>
  <c r="Q11" i="11"/>
  <c r="K11" i="11"/>
  <c r="R11" i="11" s="1"/>
  <c r="U10" i="11"/>
  <c r="S10" i="11"/>
  <c r="R10" i="11"/>
  <c r="Q10" i="11"/>
  <c r="N10" i="11"/>
  <c r="K10" i="11"/>
  <c r="U9" i="11"/>
  <c r="N9" i="11" s="1"/>
  <c r="S9" i="11"/>
  <c r="Q9" i="11"/>
  <c r="K9" i="11"/>
  <c r="R9" i="11" s="1"/>
  <c r="U8" i="11"/>
  <c r="N8" i="11" s="1"/>
  <c r="S8" i="11"/>
  <c r="Q8" i="11"/>
  <c r="K8" i="11"/>
  <c r="R8" i="11" s="1"/>
  <c r="M1" i="11"/>
  <c r="T6" i="11"/>
  <c r="G4" i="11"/>
  <c r="I1" i="11"/>
  <c r="K40" i="10"/>
  <c r="L39" i="10"/>
  <c r="E33" i="3"/>
  <c r="E39" i="10"/>
  <c r="D33" i="3" s="1"/>
  <c r="U38" i="10"/>
  <c r="N38" i="10" s="1"/>
  <c r="S38" i="10"/>
  <c r="Q38" i="10"/>
  <c r="K38" i="10"/>
  <c r="R38" i="10" s="1"/>
  <c r="U37" i="10"/>
  <c r="N37" i="10" s="1"/>
  <c r="S37" i="10"/>
  <c r="Q37" i="10"/>
  <c r="K37" i="10"/>
  <c r="R37" i="10" s="1"/>
  <c r="U36" i="10"/>
  <c r="N36" i="10" s="1"/>
  <c r="S36" i="10"/>
  <c r="Q36" i="10"/>
  <c r="K36" i="10"/>
  <c r="R36" i="10" s="1"/>
  <c r="T36" i="10" s="1"/>
  <c r="U35" i="10"/>
  <c r="N35" i="10" s="1"/>
  <c r="S35" i="10"/>
  <c r="Q35" i="10"/>
  <c r="K35" i="10"/>
  <c r="R35" i="10" s="1"/>
  <c r="U34" i="10"/>
  <c r="N34" i="10" s="1"/>
  <c r="S34" i="10"/>
  <c r="Q34" i="10"/>
  <c r="K34" i="10"/>
  <c r="R34" i="10" s="1"/>
  <c r="U33" i="10"/>
  <c r="N33" i="10" s="1"/>
  <c r="S33" i="10"/>
  <c r="Q33" i="10"/>
  <c r="K33" i="10"/>
  <c r="R33" i="10" s="1"/>
  <c r="U32" i="10"/>
  <c r="N32" i="10" s="1"/>
  <c r="S32" i="10"/>
  <c r="Q32" i="10"/>
  <c r="K32" i="10"/>
  <c r="R32" i="10" s="1"/>
  <c r="U31" i="10"/>
  <c r="N31" i="10" s="1"/>
  <c r="S31" i="10"/>
  <c r="Q31" i="10"/>
  <c r="K31" i="10"/>
  <c r="R31" i="10" s="1"/>
  <c r="U30" i="10"/>
  <c r="N30" i="10" s="1"/>
  <c r="S30" i="10"/>
  <c r="Q30" i="10"/>
  <c r="K30" i="10"/>
  <c r="R30" i="10" s="1"/>
  <c r="U29" i="10"/>
  <c r="N29" i="10" s="1"/>
  <c r="S29" i="10"/>
  <c r="Q29" i="10"/>
  <c r="K29" i="10"/>
  <c r="R29" i="10" s="1"/>
  <c r="U28" i="10"/>
  <c r="N28" i="10" s="1"/>
  <c r="S28" i="10"/>
  <c r="Q28" i="10"/>
  <c r="K28" i="10"/>
  <c r="R28" i="10" s="1"/>
  <c r="U27" i="10"/>
  <c r="N27" i="10" s="1"/>
  <c r="S27" i="10"/>
  <c r="Q27" i="10"/>
  <c r="K27" i="10"/>
  <c r="R27" i="10" s="1"/>
  <c r="U26" i="10"/>
  <c r="N26" i="10" s="1"/>
  <c r="S26" i="10"/>
  <c r="Q26" i="10"/>
  <c r="K26" i="10"/>
  <c r="R26" i="10" s="1"/>
  <c r="U25" i="10"/>
  <c r="N25" i="10" s="1"/>
  <c r="S25" i="10"/>
  <c r="Q25" i="10"/>
  <c r="K25" i="10"/>
  <c r="R25" i="10" s="1"/>
  <c r="U24" i="10"/>
  <c r="N24" i="10" s="1"/>
  <c r="S24" i="10"/>
  <c r="Q24" i="10"/>
  <c r="K24" i="10"/>
  <c r="R24" i="10" s="1"/>
  <c r="T24" i="10" s="1"/>
  <c r="U23" i="10"/>
  <c r="N23" i="10" s="1"/>
  <c r="S23" i="10"/>
  <c r="Q23" i="10"/>
  <c r="K23" i="10"/>
  <c r="R23" i="10" s="1"/>
  <c r="U22" i="10"/>
  <c r="N22" i="10" s="1"/>
  <c r="S22" i="10"/>
  <c r="Q22" i="10"/>
  <c r="K22" i="10"/>
  <c r="R22" i="10" s="1"/>
  <c r="U21" i="10"/>
  <c r="N21" i="10" s="1"/>
  <c r="S21" i="10"/>
  <c r="Q21" i="10"/>
  <c r="K21" i="10"/>
  <c r="R21" i="10" s="1"/>
  <c r="U20" i="10"/>
  <c r="N20" i="10" s="1"/>
  <c r="S20" i="10"/>
  <c r="Q20" i="10"/>
  <c r="K20" i="10"/>
  <c r="R20" i="10" s="1"/>
  <c r="U19" i="10"/>
  <c r="N19" i="10" s="1"/>
  <c r="S19" i="10"/>
  <c r="Q19" i="10"/>
  <c r="K19" i="10"/>
  <c r="R19" i="10" s="1"/>
  <c r="U18" i="10"/>
  <c r="N18" i="10" s="1"/>
  <c r="S18" i="10"/>
  <c r="Q18" i="10"/>
  <c r="K18" i="10"/>
  <c r="R18" i="10" s="1"/>
  <c r="U17" i="10"/>
  <c r="N17" i="10" s="1"/>
  <c r="S17" i="10"/>
  <c r="Q17" i="10"/>
  <c r="K17" i="10"/>
  <c r="R17" i="10" s="1"/>
  <c r="U16" i="10"/>
  <c r="N16" i="10" s="1"/>
  <c r="S16" i="10"/>
  <c r="Q16" i="10"/>
  <c r="K16" i="10"/>
  <c r="R16" i="10" s="1"/>
  <c r="U15" i="10"/>
  <c r="N15" i="10" s="1"/>
  <c r="S15" i="10"/>
  <c r="Q15" i="10"/>
  <c r="K15" i="10"/>
  <c r="R15" i="10" s="1"/>
  <c r="U14" i="10"/>
  <c r="N14" i="10" s="1"/>
  <c r="S14" i="10"/>
  <c r="Q14" i="10"/>
  <c r="K14" i="10"/>
  <c r="R14" i="10" s="1"/>
  <c r="U13" i="10"/>
  <c r="N13" i="10" s="1"/>
  <c r="S13" i="10"/>
  <c r="Q13" i="10"/>
  <c r="K13" i="10"/>
  <c r="R13" i="10" s="1"/>
  <c r="U12" i="10"/>
  <c r="N12" i="10" s="1"/>
  <c r="S12" i="10"/>
  <c r="Q12" i="10"/>
  <c r="K12" i="10"/>
  <c r="R12" i="10" s="1"/>
  <c r="U11" i="10"/>
  <c r="N11" i="10" s="1"/>
  <c r="S11" i="10"/>
  <c r="Q11" i="10"/>
  <c r="K11" i="10"/>
  <c r="R11" i="10" s="1"/>
  <c r="U10" i="10"/>
  <c r="N10" i="10" s="1"/>
  <c r="S10" i="10"/>
  <c r="Q10" i="10"/>
  <c r="K10" i="10"/>
  <c r="R10" i="10" s="1"/>
  <c r="U9" i="10"/>
  <c r="N9" i="10" s="1"/>
  <c r="S9" i="10"/>
  <c r="Q9" i="10"/>
  <c r="K9" i="10"/>
  <c r="R9" i="10" s="1"/>
  <c r="U8" i="10"/>
  <c r="N8" i="10" s="1"/>
  <c r="S8" i="10"/>
  <c r="Q8" i="10"/>
  <c r="K8" i="10"/>
  <c r="M1" i="10"/>
  <c r="T6" i="10"/>
  <c r="G4" i="10"/>
  <c r="I1" i="10"/>
  <c r="K39" i="9"/>
  <c r="L38" i="9"/>
  <c r="E32" i="3"/>
  <c r="E38" i="9"/>
  <c r="D32" i="3" s="1"/>
  <c r="U37" i="9"/>
  <c r="N37" i="9" s="1"/>
  <c r="S37" i="9"/>
  <c r="Q37" i="9"/>
  <c r="K37" i="9"/>
  <c r="R37" i="9" s="1"/>
  <c r="U36" i="9"/>
  <c r="N36" i="9" s="1"/>
  <c r="S36" i="9"/>
  <c r="Q36" i="9"/>
  <c r="K36" i="9"/>
  <c r="R36" i="9" s="1"/>
  <c r="U35" i="9"/>
  <c r="N35" i="9" s="1"/>
  <c r="S35" i="9"/>
  <c r="Q35" i="9"/>
  <c r="K35" i="9"/>
  <c r="R35" i="9" s="1"/>
  <c r="U34" i="9"/>
  <c r="N34" i="9" s="1"/>
  <c r="S34" i="9"/>
  <c r="Q34" i="9"/>
  <c r="K34" i="9"/>
  <c r="R34" i="9" s="1"/>
  <c r="U33" i="9"/>
  <c r="N33" i="9" s="1"/>
  <c r="S33" i="9"/>
  <c r="Q33" i="9"/>
  <c r="K33" i="9"/>
  <c r="R33" i="9" s="1"/>
  <c r="U32" i="9"/>
  <c r="N32" i="9" s="1"/>
  <c r="S32" i="9"/>
  <c r="Q32" i="9"/>
  <c r="K32" i="9"/>
  <c r="R32" i="9" s="1"/>
  <c r="U31" i="9"/>
  <c r="N31" i="9" s="1"/>
  <c r="S31" i="9"/>
  <c r="Q31" i="9"/>
  <c r="K31" i="9"/>
  <c r="R31" i="9" s="1"/>
  <c r="T31" i="9" s="1"/>
  <c r="U30" i="9"/>
  <c r="N30" i="9" s="1"/>
  <c r="S30" i="9"/>
  <c r="Q30" i="9"/>
  <c r="K30" i="9"/>
  <c r="R30" i="9" s="1"/>
  <c r="U29" i="9"/>
  <c r="N29" i="9" s="1"/>
  <c r="S29" i="9"/>
  <c r="Q29" i="9"/>
  <c r="K29" i="9"/>
  <c r="R29" i="9" s="1"/>
  <c r="U28" i="9"/>
  <c r="N28" i="9" s="1"/>
  <c r="S28" i="9"/>
  <c r="Q28" i="9"/>
  <c r="K28" i="9"/>
  <c r="R28" i="9" s="1"/>
  <c r="U27" i="9"/>
  <c r="N27" i="9" s="1"/>
  <c r="S27" i="9"/>
  <c r="Q27" i="9"/>
  <c r="K27" i="9"/>
  <c r="R27" i="9" s="1"/>
  <c r="U26" i="9"/>
  <c r="N26" i="9" s="1"/>
  <c r="S26" i="9"/>
  <c r="Q26" i="9"/>
  <c r="K26" i="9"/>
  <c r="R26" i="9" s="1"/>
  <c r="U25" i="9"/>
  <c r="N25" i="9" s="1"/>
  <c r="S25" i="9"/>
  <c r="Q25" i="9"/>
  <c r="K25" i="9"/>
  <c r="R25" i="9" s="1"/>
  <c r="T25" i="9" s="1"/>
  <c r="U24" i="9"/>
  <c r="N24" i="9" s="1"/>
  <c r="S24" i="9"/>
  <c r="Q24" i="9"/>
  <c r="K24" i="9"/>
  <c r="R24" i="9" s="1"/>
  <c r="U23" i="9"/>
  <c r="N23" i="9" s="1"/>
  <c r="S23" i="9"/>
  <c r="Q23" i="9"/>
  <c r="K23" i="9"/>
  <c r="R23" i="9" s="1"/>
  <c r="U22" i="9"/>
  <c r="N22" i="9" s="1"/>
  <c r="S22" i="9"/>
  <c r="Q22" i="9"/>
  <c r="K22" i="9"/>
  <c r="R22" i="9" s="1"/>
  <c r="U21" i="9"/>
  <c r="N21" i="9" s="1"/>
  <c r="S21" i="9"/>
  <c r="Q21" i="9"/>
  <c r="K21" i="9"/>
  <c r="R21" i="9" s="1"/>
  <c r="U20" i="9"/>
  <c r="N20" i="9" s="1"/>
  <c r="S20" i="9"/>
  <c r="Q20" i="9"/>
  <c r="K20" i="9"/>
  <c r="R20" i="9" s="1"/>
  <c r="U19" i="9"/>
  <c r="N19" i="9" s="1"/>
  <c r="S19" i="9"/>
  <c r="Q19" i="9"/>
  <c r="K19" i="9"/>
  <c r="R19" i="9" s="1"/>
  <c r="U18" i="9"/>
  <c r="N18" i="9" s="1"/>
  <c r="S18" i="9"/>
  <c r="Q18" i="9"/>
  <c r="K18" i="9"/>
  <c r="R18" i="9" s="1"/>
  <c r="U17" i="9"/>
  <c r="N17" i="9" s="1"/>
  <c r="S17" i="9"/>
  <c r="Q17" i="9"/>
  <c r="K17" i="9"/>
  <c r="R17" i="9" s="1"/>
  <c r="U16" i="9"/>
  <c r="N16" i="9" s="1"/>
  <c r="S16" i="9"/>
  <c r="Q16" i="9"/>
  <c r="K16" i="9"/>
  <c r="R16" i="9" s="1"/>
  <c r="U15" i="9"/>
  <c r="N15" i="9" s="1"/>
  <c r="S15" i="9"/>
  <c r="Q15" i="9"/>
  <c r="K15" i="9"/>
  <c r="R15" i="9" s="1"/>
  <c r="U14" i="9"/>
  <c r="N14" i="9" s="1"/>
  <c r="S14" i="9"/>
  <c r="Q14" i="9"/>
  <c r="K14" i="9"/>
  <c r="R14" i="9" s="1"/>
  <c r="U13" i="9"/>
  <c r="N13" i="9" s="1"/>
  <c r="S13" i="9"/>
  <c r="Q13" i="9"/>
  <c r="K13" i="9"/>
  <c r="R13" i="9" s="1"/>
  <c r="U12" i="9"/>
  <c r="N12" i="9" s="1"/>
  <c r="S12" i="9"/>
  <c r="Q12" i="9"/>
  <c r="K12" i="9"/>
  <c r="R12" i="9" s="1"/>
  <c r="T12" i="9" s="1"/>
  <c r="U11" i="9"/>
  <c r="N11" i="9" s="1"/>
  <c r="S11" i="9"/>
  <c r="Q11" i="9"/>
  <c r="K11" i="9"/>
  <c r="R11" i="9" s="1"/>
  <c r="U10" i="9"/>
  <c r="N10" i="9" s="1"/>
  <c r="S10" i="9"/>
  <c r="Q10" i="9"/>
  <c r="K10" i="9"/>
  <c r="R10" i="9" s="1"/>
  <c r="U9" i="9"/>
  <c r="N9" i="9" s="1"/>
  <c r="S9" i="9"/>
  <c r="Q9" i="9"/>
  <c r="K9" i="9"/>
  <c r="R9" i="9" s="1"/>
  <c r="U8" i="9"/>
  <c r="N8" i="9" s="1"/>
  <c r="S8" i="9"/>
  <c r="Q8" i="9"/>
  <c r="K8" i="9"/>
  <c r="T6" i="9"/>
  <c r="G4" i="9"/>
  <c r="M1" i="9"/>
  <c r="I1" i="9"/>
  <c r="K40" i="8"/>
  <c r="L39" i="8"/>
  <c r="E31" i="3"/>
  <c r="E39" i="8"/>
  <c r="D31" i="3" s="1"/>
  <c r="U38" i="8"/>
  <c r="N38" i="8" s="1"/>
  <c r="S38" i="8"/>
  <c r="Q38" i="8"/>
  <c r="K38" i="8"/>
  <c r="R38" i="8" s="1"/>
  <c r="U37" i="8"/>
  <c r="N37" i="8" s="1"/>
  <c r="S37" i="8"/>
  <c r="Q37" i="8"/>
  <c r="K37" i="8"/>
  <c r="R37" i="8" s="1"/>
  <c r="U36" i="8"/>
  <c r="S36" i="8"/>
  <c r="Q36" i="8"/>
  <c r="N36" i="8"/>
  <c r="K36" i="8"/>
  <c r="R36" i="8" s="1"/>
  <c r="U35" i="8"/>
  <c r="N35" i="8" s="1"/>
  <c r="S35" i="8"/>
  <c r="Q35" i="8"/>
  <c r="K35" i="8"/>
  <c r="R35" i="8" s="1"/>
  <c r="U34" i="8"/>
  <c r="N34" i="8" s="1"/>
  <c r="S34" i="8"/>
  <c r="Q34" i="8"/>
  <c r="K34" i="8"/>
  <c r="R34" i="8" s="1"/>
  <c r="U33" i="8"/>
  <c r="N33" i="8" s="1"/>
  <c r="S33" i="8"/>
  <c r="Q33" i="8"/>
  <c r="K33" i="8"/>
  <c r="R33" i="8" s="1"/>
  <c r="U32" i="8"/>
  <c r="N32" i="8" s="1"/>
  <c r="S32" i="8"/>
  <c r="Q32" i="8"/>
  <c r="K32" i="8"/>
  <c r="R32" i="8" s="1"/>
  <c r="U31" i="8"/>
  <c r="N31" i="8" s="1"/>
  <c r="S31" i="8"/>
  <c r="Q31" i="8"/>
  <c r="K31" i="8"/>
  <c r="R31" i="8" s="1"/>
  <c r="U30" i="8"/>
  <c r="N30" i="8" s="1"/>
  <c r="S30" i="8"/>
  <c r="Q30" i="8"/>
  <c r="K30" i="8"/>
  <c r="R30" i="8" s="1"/>
  <c r="U29" i="8"/>
  <c r="N29" i="8" s="1"/>
  <c r="S29" i="8"/>
  <c r="Q29" i="8"/>
  <c r="K29" i="8"/>
  <c r="R29" i="8" s="1"/>
  <c r="U28" i="8"/>
  <c r="N28" i="8" s="1"/>
  <c r="S28" i="8"/>
  <c r="Q28" i="8"/>
  <c r="K28" i="8"/>
  <c r="R28" i="8" s="1"/>
  <c r="U27" i="8"/>
  <c r="N27" i="8" s="1"/>
  <c r="S27" i="8"/>
  <c r="Q27" i="8"/>
  <c r="K27" i="8"/>
  <c r="R27" i="8" s="1"/>
  <c r="U26" i="8"/>
  <c r="N26" i="8" s="1"/>
  <c r="S26" i="8"/>
  <c r="Q26" i="8"/>
  <c r="K26" i="8"/>
  <c r="R26" i="8" s="1"/>
  <c r="U25" i="8"/>
  <c r="N25" i="8" s="1"/>
  <c r="S25" i="8"/>
  <c r="Q25" i="8"/>
  <c r="K25" i="8"/>
  <c r="R25" i="8" s="1"/>
  <c r="U24" i="8"/>
  <c r="N24" i="8" s="1"/>
  <c r="S24" i="8"/>
  <c r="Q24" i="8"/>
  <c r="K24" i="8"/>
  <c r="R24" i="8" s="1"/>
  <c r="U23" i="8"/>
  <c r="N23" i="8" s="1"/>
  <c r="S23" i="8"/>
  <c r="Q23" i="8"/>
  <c r="K23" i="8"/>
  <c r="R23" i="8" s="1"/>
  <c r="U22" i="8"/>
  <c r="N22" i="8" s="1"/>
  <c r="S22" i="8"/>
  <c r="Q22" i="8"/>
  <c r="K22" i="8"/>
  <c r="R22" i="8" s="1"/>
  <c r="U21" i="8"/>
  <c r="N21" i="8" s="1"/>
  <c r="S21" i="8"/>
  <c r="Q21" i="8"/>
  <c r="K21" i="8"/>
  <c r="R21" i="8" s="1"/>
  <c r="U20" i="8"/>
  <c r="N20" i="8" s="1"/>
  <c r="S20" i="8"/>
  <c r="Q20" i="8"/>
  <c r="K20" i="8"/>
  <c r="R20" i="8" s="1"/>
  <c r="U19" i="8"/>
  <c r="N19" i="8" s="1"/>
  <c r="S19" i="8"/>
  <c r="Q19" i="8"/>
  <c r="K19" i="8"/>
  <c r="R19" i="8" s="1"/>
  <c r="U18" i="8"/>
  <c r="N18" i="8" s="1"/>
  <c r="S18" i="8"/>
  <c r="Q18" i="8"/>
  <c r="K18" i="8"/>
  <c r="R18" i="8" s="1"/>
  <c r="U17" i="8"/>
  <c r="N17" i="8" s="1"/>
  <c r="S17" i="8"/>
  <c r="Q17" i="8"/>
  <c r="K17" i="8"/>
  <c r="R17" i="8" s="1"/>
  <c r="U16" i="8"/>
  <c r="N16" i="8" s="1"/>
  <c r="S16" i="8"/>
  <c r="Q16" i="8"/>
  <c r="K16" i="8"/>
  <c r="R16" i="8" s="1"/>
  <c r="U15" i="8"/>
  <c r="N15" i="8" s="1"/>
  <c r="S15" i="8"/>
  <c r="Q15" i="8"/>
  <c r="K15" i="8"/>
  <c r="R15" i="8" s="1"/>
  <c r="T15" i="8" s="1"/>
  <c r="U14" i="8"/>
  <c r="N14" i="8" s="1"/>
  <c r="S14" i="8"/>
  <c r="Q14" i="8"/>
  <c r="K14" i="8"/>
  <c r="R14" i="8" s="1"/>
  <c r="U13" i="8"/>
  <c r="N13" i="8" s="1"/>
  <c r="S13" i="8"/>
  <c r="Q13" i="8"/>
  <c r="K13" i="8"/>
  <c r="R13" i="8" s="1"/>
  <c r="U12" i="8"/>
  <c r="N12" i="8" s="1"/>
  <c r="S12" i="8"/>
  <c r="Q12" i="8"/>
  <c r="K12" i="8"/>
  <c r="R12" i="8" s="1"/>
  <c r="U11" i="8"/>
  <c r="N11" i="8" s="1"/>
  <c r="S11" i="8"/>
  <c r="Q11" i="8"/>
  <c r="K11" i="8"/>
  <c r="R11" i="8" s="1"/>
  <c r="U10" i="8"/>
  <c r="N10" i="8" s="1"/>
  <c r="S10" i="8"/>
  <c r="Q10" i="8"/>
  <c r="K10" i="8"/>
  <c r="R10" i="8" s="1"/>
  <c r="U9" i="8"/>
  <c r="N9" i="8" s="1"/>
  <c r="S9" i="8"/>
  <c r="Q9" i="8"/>
  <c r="K9" i="8"/>
  <c r="R9" i="8" s="1"/>
  <c r="U8" i="8"/>
  <c r="N8" i="8" s="1"/>
  <c r="S8" i="8"/>
  <c r="Q8" i="8"/>
  <c r="K8" i="8"/>
  <c r="M1" i="8"/>
  <c r="T6" i="8"/>
  <c r="G4" i="8"/>
  <c r="I1" i="8"/>
  <c r="K39" i="7"/>
  <c r="L38" i="7"/>
  <c r="E30" i="3"/>
  <c r="E38" i="7"/>
  <c r="D30" i="3" s="1"/>
  <c r="U37" i="7"/>
  <c r="N37" i="7" s="1"/>
  <c r="S37" i="7"/>
  <c r="Q37" i="7"/>
  <c r="K37" i="7"/>
  <c r="R37" i="7" s="1"/>
  <c r="U36" i="7"/>
  <c r="N36" i="7" s="1"/>
  <c r="S36" i="7"/>
  <c r="Q36" i="7"/>
  <c r="K36" i="7"/>
  <c r="R36" i="7" s="1"/>
  <c r="U35" i="7"/>
  <c r="N35" i="7" s="1"/>
  <c r="S35" i="7"/>
  <c r="Q35" i="7"/>
  <c r="K35" i="7"/>
  <c r="R35" i="7" s="1"/>
  <c r="U34" i="7"/>
  <c r="N34" i="7" s="1"/>
  <c r="S34" i="7"/>
  <c r="Q34" i="7"/>
  <c r="K34" i="7"/>
  <c r="R34" i="7" s="1"/>
  <c r="U33" i="7"/>
  <c r="N33" i="7" s="1"/>
  <c r="S33" i="7"/>
  <c r="Q33" i="7"/>
  <c r="K33" i="7"/>
  <c r="R33" i="7" s="1"/>
  <c r="U32" i="7"/>
  <c r="N32" i="7" s="1"/>
  <c r="S32" i="7"/>
  <c r="Q32" i="7"/>
  <c r="K32" i="7"/>
  <c r="R32" i="7" s="1"/>
  <c r="U31" i="7"/>
  <c r="N31" i="7" s="1"/>
  <c r="S31" i="7"/>
  <c r="Q31" i="7"/>
  <c r="K31" i="7"/>
  <c r="R31" i="7" s="1"/>
  <c r="U30" i="7"/>
  <c r="N30" i="7" s="1"/>
  <c r="S30" i="7"/>
  <c r="Q30" i="7"/>
  <c r="K30" i="7"/>
  <c r="R30" i="7" s="1"/>
  <c r="U29" i="7"/>
  <c r="N29" i="7" s="1"/>
  <c r="S29" i="7"/>
  <c r="Q29" i="7"/>
  <c r="K29" i="7"/>
  <c r="R29" i="7" s="1"/>
  <c r="U28" i="7"/>
  <c r="N28" i="7" s="1"/>
  <c r="S28" i="7"/>
  <c r="Q28" i="7"/>
  <c r="K28" i="7"/>
  <c r="R28" i="7" s="1"/>
  <c r="U27" i="7"/>
  <c r="N27" i="7" s="1"/>
  <c r="S27" i="7"/>
  <c r="Q27" i="7"/>
  <c r="K27" i="7"/>
  <c r="R27" i="7" s="1"/>
  <c r="U26" i="7"/>
  <c r="N26" i="7" s="1"/>
  <c r="S26" i="7"/>
  <c r="Q26" i="7"/>
  <c r="K26" i="7"/>
  <c r="R26" i="7" s="1"/>
  <c r="U25" i="7"/>
  <c r="N25" i="7" s="1"/>
  <c r="S25" i="7"/>
  <c r="Q25" i="7"/>
  <c r="K25" i="7"/>
  <c r="R25" i="7" s="1"/>
  <c r="U24" i="7"/>
  <c r="N24" i="7" s="1"/>
  <c r="S24" i="7"/>
  <c r="Q24" i="7"/>
  <c r="K24" i="7"/>
  <c r="R24" i="7" s="1"/>
  <c r="U23" i="7"/>
  <c r="N23" i="7" s="1"/>
  <c r="S23" i="7"/>
  <c r="Q23" i="7"/>
  <c r="K23" i="7"/>
  <c r="R23" i="7" s="1"/>
  <c r="U22" i="7"/>
  <c r="N22" i="7" s="1"/>
  <c r="S22" i="7"/>
  <c r="Q22" i="7"/>
  <c r="K22" i="7"/>
  <c r="R22" i="7" s="1"/>
  <c r="U21" i="7"/>
  <c r="N21" i="7" s="1"/>
  <c r="S21" i="7"/>
  <c r="Q21" i="7"/>
  <c r="K21" i="7"/>
  <c r="R21" i="7" s="1"/>
  <c r="U20" i="7"/>
  <c r="N20" i="7" s="1"/>
  <c r="S20" i="7"/>
  <c r="Q20" i="7"/>
  <c r="K20" i="7"/>
  <c r="R20" i="7" s="1"/>
  <c r="U19" i="7"/>
  <c r="N19" i="7" s="1"/>
  <c r="S19" i="7"/>
  <c r="Q19" i="7"/>
  <c r="K19" i="7"/>
  <c r="R19" i="7" s="1"/>
  <c r="U18" i="7"/>
  <c r="N18" i="7" s="1"/>
  <c r="S18" i="7"/>
  <c r="Q18" i="7"/>
  <c r="K18" i="7"/>
  <c r="R18" i="7" s="1"/>
  <c r="U17" i="7"/>
  <c r="N17" i="7" s="1"/>
  <c r="S17" i="7"/>
  <c r="Q17" i="7"/>
  <c r="K17" i="7"/>
  <c r="R17" i="7" s="1"/>
  <c r="U16" i="7"/>
  <c r="N16" i="7" s="1"/>
  <c r="S16" i="7"/>
  <c r="Q16" i="7"/>
  <c r="K16" i="7"/>
  <c r="R16" i="7" s="1"/>
  <c r="U15" i="7"/>
  <c r="N15" i="7" s="1"/>
  <c r="S15" i="7"/>
  <c r="Q15" i="7"/>
  <c r="K15" i="7"/>
  <c r="R15" i="7" s="1"/>
  <c r="U14" i="7"/>
  <c r="N14" i="7" s="1"/>
  <c r="S14" i="7"/>
  <c r="Q14" i="7"/>
  <c r="K14" i="7"/>
  <c r="R14" i="7" s="1"/>
  <c r="U13" i="7"/>
  <c r="N13" i="7" s="1"/>
  <c r="S13" i="7"/>
  <c r="Q13" i="7"/>
  <c r="K13" i="7"/>
  <c r="R13" i="7" s="1"/>
  <c r="U12" i="7"/>
  <c r="N12" i="7" s="1"/>
  <c r="S12" i="7"/>
  <c r="Q12" i="7"/>
  <c r="K12" i="7"/>
  <c r="R12" i="7" s="1"/>
  <c r="U11" i="7"/>
  <c r="N11" i="7" s="1"/>
  <c r="S11" i="7"/>
  <c r="Q11" i="7"/>
  <c r="K11" i="7"/>
  <c r="R11" i="7" s="1"/>
  <c r="U10" i="7"/>
  <c r="N10" i="7" s="1"/>
  <c r="S10" i="7"/>
  <c r="Q10" i="7"/>
  <c r="K10" i="7"/>
  <c r="R10" i="7" s="1"/>
  <c r="U9" i="7"/>
  <c r="N9" i="7" s="1"/>
  <c r="S9" i="7"/>
  <c r="Q9" i="7"/>
  <c r="K9" i="7"/>
  <c r="R9" i="7" s="1"/>
  <c r="U8" i="7"/>
  <c r="N8" i="7" s="1"/>
  <c r="S8" i="7"/>
  <c r="Q8" i="7"/>
  <c r="K8" i="7"/>
  <c r="R8" i="7" s="1"/>
  <c r="T6" i="7"/>
  <c r="G4" i="7"/>
  <c r="M1" i="7"/>
  <c r="I1" i="7"/>
  <c r="K40" i="6"/>
  <c r="L39" i="6"/>
  <c r="E39" i="6"/>
  <c r="D29" i="3" s="1"/>
  <c r="U38" i="6"/>
  <c r="N38" i="6" s="1"/>
  <c r="S38" i="6"/>
  <c r="Q38" i="6"/>
  <c r="K38" i="6"/>
  <c r="R38" i="6" s="1"/>
  <c r="U37" i="6"/>
  <c r="N37" i="6" s="1"/>
  <c r="S37" i="6"/>
  <c r="Q37" i="6"/>
  <c r="K37" i="6"/>
  <c r="R37" i="6" s="1"/>
  <c r="U36" i="6"/>
  <c r="N36" i="6" s="1"/>
  <c r="S36" i="6"/>
  <c r="Q36" i="6"/>
  <c r="K36" i="6"/>
  <c r="R36" i="6" s="1"/>
  <c r="U35" i="6"/>
  <c r="N35" i="6" s="1"/>
  <c r="S35" i="6"/>
  <c r="Q35" i="6"/>
  <c r="K35" i="6"/>
  <c r="R35" i="6" s="1"/>
  <c r="U34" i="6"/>
  <c r="N34" i="6" s="1"/>
  <c r="S34" i="6"/>
  <c r="Q34" i="6"/>
  <c r="K34" i="6"/>
  <c r="R34" i="6" s="1"/>
  <c r="U33" i="6"/>
  <c r="N33" i="6" s="1"/>
  <c r="S33" i="6"/>
  <c r="Q33" i="6"/>
  <c r="K33" i="6"/>
  <c r="R33" i="6" s="1"/>
  <c r="U32" i="6"/>
  <c r="N32" i="6" s="1"/>
  <c r="S32" i="6"/>
  <c r="Q32" i="6"/>
  <c r="K32" i="6"/>
  <c r="R32" i="6" s="1"/>
  <c r="U31" i="6"/>
  <c r="N31" i="6" s="1"/>
  <c r="S31" i="6"/>
  <c r="Q31" i="6"/>
  <c r="K31" i="6"/>
  <c r="R31" i="6" s="1"/>
  <c r="U30" i="6"/>
  <c r="N30" i="6" s="1"/>
  <c r="S30" i="6"/>
  <c r="Q30" i="6"/>
  <c r="K30" i="6"/>
  <c r="R30" i="6" s="1"/>
  <c r="U29" i="6"/>
  <c r="N29" i="6" s="1"/>
  <c r="S29" i="6"/>
  <c r="Q29" i="6"/>
  <c r="K29" i="6"/>
  <c r="R29" i="6" s="1"/>
  <c r="U28" i="6"/>
  <c r="N28" i="6" s="1"/>
  <c r="S28" i="6"/>
  <c r="Q28" i="6"/>
  <c r="K28" i="6"/>
  <c r="R28" i="6" s="1"/>
  <c r="U27" i="6"/>
  <c r="N27" i="6" s="1"/>
  <c r="S27" i="6"/>
  <c r="Q27" i="6"/>
  <c r="K27" i="6"/>
  <c r="R27" i="6" s="1"/>
  <c r="T27" i="6" s="1"/>
  <c r="U26" i="6"/>
  <c r="N26" i="6" s="1"/>
  <c r="S26" i="6"/>
  <c r="Q26" i="6"/>
  <c r="K26" i="6"/>
  <c r="R26" i="6" s="1"/>
  <c r="U25" i="6"/>
  <c r="N25" i="6" s="1"/>
  <c r="S25" i="6"/>
  <c r="Q25" i="6"/>
  <c r="K25" i="6"/>
  <c r="R25" i="6" s="1"/>
  <c r="U24" i="6"/>
  <c r="N24" i="6" s="1"/>
  <c r="S24" i="6"/>
  <c r="Q24" i="6"/>
  <c r="K24" i="6"/>
  <c r="R24" i="6" s="1"/>
  <c r="U23" i="6"/>
  <c r="N23" i="6" s="1"/>
  <c r="S23" i="6"/>
  <c r="Q23" i="6"/>
  <c r="K23" i="6"/>
  <c r="R23" i="6" s="1"/>
  <c r="U22" i="6"/>
  <c r="N22" i="6" s="1"/>
  <c r="S22" i="6"/>
  <c r="Q22" i="6"/>
  <c r="K22" i="6"/>
  <c r="R22" i="6" s="1"/>
  <c r="U21" i="6"/>
  <c r="N21" i="6" s="1"/>
  <c r="S21" i="6"/>
  <c r="Q21" i="6"/>
  <c r="K21" i="6"/>
  <c r="R21" i="6" s="1"/>
  <c r="U20" i="6"/>
  <c r="N20" i="6" s="1"/>
  <c r="S20" i="6"/>
  <c r="Q20" i="6"/>
  <c r="K20" i="6"/>
  <c r="R20" i="6" s="1"/>
  <c r="U19" i="6"/>
  <c r="N19" i="6" s="1"/>
  <c r="S19" i="6"/>
  <c r="Q19" i="6"/>
  <c r="K19" i="6"/>
  <c r="R19" i="6" s="1"/>
  <c r="U18" i="6"/>
  <c r="N18" i="6" s="1"/>
  <c r="S18" i="6"/>
  <c r="Q18" i="6"/>
  <c r="K18" i="6"/>
  <c r="R18" i="6" s="1"/>
  <c r="U17" i="6"/>
  <c r="N17" i="6" s="1"/>
  <c r="S17" i="6"/>
  <c r="Q17" i="6"/>
  <c r="K17" i="6"/>
  <c r="R17" i="6" s="1"/>
  <c r="U16" i="6"/>
  <c r="N16" i="6" s="1"/>
  <c r="S16" i="6"/>
  <c r="Q16" i="6"/>
  <c r="K16" i="6"/>
  <c r="R16" i="6" s="1"/>
  <c r="U15" i="6"/>
  <c r="N15" i="6" s="1"/>
  <c r="S15" i="6"/>
  <c r="Q15" i="6"/>
  <c r="K15" i="6"/>
  <c r="R15" i="6" s="1"/>
  <c r="U14" i="6"/>
  <c r="N14" i="6" s="1"/>
  <c r="S14" i="6"/>
  <c r="Q14" i="6"/>
  <c r="K14" i="6"/>
  <c r="R14" i="6" s="1"/>
  <c r="U13" i="6"/>
  <c r="N13" i="6" s="1"/>
  <c r="S13" i="6"/>
  <c r="Q13" i="6"/>
  <c r="K13" i="6"/>
  <c r="R13" i="6" s="1"/>
  <c r="U12" i="6"/>
  <c r="N12" i="6" s="1"/>
  <c r="S12" i="6"/>
  <c r="Q12" i="6"/>
  <c r="K12" i="6"/>
  <c r="R12" i="6" s="1"/>
  <c r="U11" i="6"/>
  <c r="N11" i="6" s="1"/>
  <c r="S11" i="6"/>
  <c r="Q11" i="6"/>
  <c r="K11" i="6"/>
  <c r="R11" i="6" s="1"/>
  <c r="U10" i="6"/>
  <c r="N10" i="6" s="1"/>
  <c r="S10" i="6"/>
  <c r="Q10" i="6"/>
  <c r="K10" i="6"/>
  <c r="R10" i="6" s="1"/>
  <c r="U9" i="6"/>
  <c r="N9" i="6" s="1"/>
  <c r="S9" i="6"/>
  <c r="Q9" i="6"/>
  <c r="K9" i="6"/>
  <c r="R9" i="6" s="1"/>
  <c r="U8" i="6"/>
  <c r="N8" i="6" s="1"/>
  <c r="S8" i="6"/>
  <c r="Q8" i="6"/>
  <c r="K8" i="6"/>
  <c r="R8" i="6" s="1"/>
  <c r="T6" i="6"/>
  <c r="G4" i="6"/>
  <c r="M1" i="6"/>
  <c r="I1" i="6"/>
  <c r="K38" i="5"/>
  <c r="L37" i="5"/>
  <c r="E28" i="3"/>
  <c r="E37" i="5"/>
  <c r="D28" i="3" s="1"/>
  <c r="U36" i="5"/>
  <c r="S36" i="5"/>
  <c r="Q36" i="5"/>
  <c r="K36" i="5"/>
  <c r="R36" i="5" s="1"/>
  <c r="U34" i="5"/>
  <c r="S34" i="5"/>
  <c r="Q34" i="5"/>
  <c r="K34" i="5"/>
  <c r="R34" i="5" s="1"/>
  <c r="C34" i="5"/>
  <c r="U33" i="5"/>
  <c r="N33" i="5" s="1"/>
  <c r="S33" i="5"/>
  <c r="Q33" i="5"/>
  <c r="K33" i="5"/>
  <c r="R33" i="5" s="1"/>
  <c r="C33" i="5"/>
  <c r="A33" i="5"/>
  <c r="U32" i="5"/>
  <c r="N32" i="5" s="1"/>
  <c r="S32" i="5"/>
  <c r="Q32" i="5"/>
  <c r="K32" i="5"/>
  <c r="R32" i="5" s="1"/>
  <c r="D32" i="5"/>
  <c r="C32" i="5"/>
  <c r="U31" i="5"/>
  <c r="N31" i="5" s="1"/>
  <c r="S31" i="5"/>
  <c r="Q31" i="5"/>
  <c r="K31" i="5"/>
  <c r="R31" i="5" s="1"/>
  <c r="D31" i="5"/>
  <c r="C31" i="5"/>
  <c r="U30" i="5"/>
  <c r="N30" i="5" s="1"/>
  <c r="S30" i="5"/>
  <c r="Q30" i="5"/>
  <c r="K30" i="5"/>
  <c r="R30" i="5" s="1"/>
  <c r="C30" i="5"/>
  <c r="U29" i="5"/>
  <c r="N29" i="5" s="1"/>
  <c r="S29" i="5"/>
  <c r="Q29" i="5"/>
  <c r="K29" i="5"/>
  <c r="R29" i="5" s="1"/>
  <c r="C29" i="5"/>
  <c r="A29" i="5"/>
  <c r="U28" i="5"/>
  <c r="N28" i="5" s="1"/>
  <c r="S28" i="5"/>
  <c r="Q28" i="5"/>
  <c r="K28" i="5"/>
  <c r="R28" i="5" s="1"/>
  <c r="D28" i="5"/>
  <c r="C28" i="5"/>
  <c r="U27" i="5"/>
  <c r="N27" i="5" s="1"/>
  <c r="S27" i="5"/>
  <c r="Q27" i="5"/>
  <c r="K27" i="5"/>
  <c r="R27" i="5" s="1"/>
  <c r="D27" i="5"/>
  <c r="C27" i="5"/>
  <c r="U26" i="5"/>
  <c r="N26" i="5" s="1"/>
  <c r="S26" i="5"/>
  <c r="Q26" i="5"/>
  <c r="K26" i="5"/>
  <c r="R26" i="5" s="1"/>
  <c r="C26" i="5"/>
  <c r="U25" i="5"/>
  <c r="N25" i="5" s="1"/>
  <c r="S25" i="5"/>
  <c r="Q25" i="5"/>
  <c r="K25" i="5"/>
  <c r="R25" i="5" s="1"/>
  <c r="C25" i="5"/>
  <c r="U24" i="5"/>
  <c r="N24" i="5" s="1"/>
  <c r="S24" i="5"/>
  <c r="Q24" i="5"/>
  <c r="K24" i="5"/>
  <c r="R24" i="5" s="1"/>
  <c r="D24" i="5"/>
  <c r="C24" i="5"/>
  <c r="U23" i="5"/>
  <c r="N23" i="5" s="1"/>
  <c r="S23" i="5"/>
  <c r="Q23" i="5"/>
  <c r="K23" i="5"/>
  <c r="R23" i="5" s="1"/>
  <c r="D23" i="5"/>
  <c r="C23" i="5"/>
  <c r="U22" i="5"/>
  <c r="N22" i="5" s="1"/>
  <c r="S22" i="5"/>
  <c r="Q22" i="5"/>
  <c r="K22" i="5"/>
  <c r="R22" i="5" s="1"/>
  <c r="C22" i="5"/>
  <c r="U21" i="5"/>
  <c r="N21" i="5" s="1"/>
  <c r="S21" i="5"/>
  <c r="Q21" i="5"/>
  <c r="K21" i="5"/>
  <c r="R21" i="5" s="1"/>
  <c r="D21" i="5"/>
  <c r="C21" i="5"/>
  <c r="U20" i="5"/>
  <c r="N20" i="5" s="1"/>
  <c r="S20" i="5"/>
  <c r="Q20" i="5"/>
  <c r="K20" i="5"/>
  <c r="R20" i="5" s="1"/>
  <c r="D20" i="5"/>
  <c r="C20" i="5"/>
  <c r="U19" i="5"/>
  <c r="N19" i="5" s="1"/>
  <c r="S19" i="5"/>
  <c r="Q19" i="5"/>
  <c r="K19" i="5"/>
  <c r="R19" i="5" s="1"/>
  <c r="D19" i="5"/>
  <c r="C19" i="5"/>
  <c r="U18" i="5"/>
  <c r="N18" i="5" s="1"/>
  <c r="S18" i="5"/>
  <c r="Q18" i="5"/>
  <c r="K18" i="5"/>
  <c r="R18" i="5" s="1"/>
  <c r="C18" i="5"/>
  <c r="U17" i="5"/>
  <c r="N17" i="5" s="1"/>
  <c r="S17" i="5"/>
  <c r="Q17" i="5"/>
  <c r="K17" i="5"/>
  <c r="R17" i="5" s="1"/>
  <c r="T17" i="5" s="1"/>
  <c r="D17" i="5"/>
  <c r="C17" i="5"/>
  <c r="U16" i="5"/>
  <c r="N16" i="5" s="1"/>
  <c r="S16" i="5"/>
  <c r="Q16" i="5"/>
  <c r="K16" i="5"/>
  <c r="R16" i="5" s="1"/>
  <c r="D16" i="5"/>
  <c r="C16" i="5"/>
  <c r="U15" i="5"/>
  <c r="N15" i="5" s="1"/>
  <c r="S15" i="5"/>
  <c r="Q15" i="5"/>
  <c r="K15" i="5"/>
  <c r="R15" i="5" s="1"/>
  <c r="D15" i="5"/>
  <c r="C15" i="5"/>
  <c r="U14" i="5"/>
  <c r="N14" i="5" s="1"/>
  <c r="S14" i="5"/>
  <c r="Q14" i="5"/>
  <c r="K14" i="5"/>
  <c r="R14" i="5" s="1"/>
  <c r="C14" i="5"/>
  <c r="U13" i="5"/>
  <c r="N13" i="5" s="1"/>
  <c r="S13" i="5"/>
  <c r="Q13" i="5"/>
  <c r="K13" i="5"/>
  <c r="R13" i="5" s="1"/>
  <c r="T13" i="5" s="1"/>
  <c r="D13" i="5"/>
  <c r="C13" i="5"/>
  <c r="A13" i="5"/>
  <c r="U12" i="5"/>
  <c r="N12" i="5" s="1"/>
  <c r="S12" i="5"/>
  <c r="Q12" i="5"/>
  <c r="K12" i="5"/>
  <c r="R12" i="5" s="1"/>
  <c r="D12" i="5"/>
  <c r="C12" i="5"/>
  <c r="U11" i="5"/>
  <c r="N11" i="5" s="1"/>
  <c r="S11" i="5"/>
  <c r="Q11" i="5"/>
  <c r="K11" i="5"/>
  <c r="R11" i="5" s="1"/>
  <c r="D11" i="5"/>
  <c r="U10" i="5"/>
  <c r="N10" i="5" s="1"/>
  <c r="S10" i="5"/>
  <c r="Q10" i="5"/>
  <c r="K10" i="5"/>
  <c r="R10" i="5" s="1"/>
  <c r="U9" i="5"/>
  <c r="N9" i="5" s="1"/>
  <c r="S9" i="5"/>
  <c r="Q9" i="5"/>
  <c r="K9" i="5"/>
  <c r="R9" i="5" s="1"/>
  <c r="D9" i="5"/>
  <c r="U8" i="5"/>
  <c r="N8" i="5" s="1"/>
  <c r="S8" i="5"/>
  <c r="Q8" i="5"/>
  <c r="K8" i="5"/>
  <c r="D8" i="5"/>
  <c r="C8" i="5"/>
  <c r="M1" i="5" s="1"/>
  <c r="T6" i="5"/>
  <c r="G4" i="5"/>
  <c r="I1" i="5"/>
  <c r="K40" i="4"/>
  <c r="L39" i="4"/>
  <c r="E27" i="3"/>
  <c r="E39" i="4"/>
  <c r="D27" i="3" s="1"/>
  <c r="U38" i="4"/>
  <c r="N38" i="4" s="1"/>
  <c r="S38" i="4"/>
  <c r="Q38" i="4"/>
  <c r="K38" i="4"/>
  <c r="R38" i="4" s="1"/>
  <c r="D38" i="4"/>
  <c r="C38" i="4"/>
  <c r="U37" i="4"/>
  <c r="S37" i="4"/>
  <c r="Q37" i="4"/>
  <c r="K37" i="4"/>
  <c r="R37" i="4" s="1"/>
  <c r="C37" i="4"/>
  <c r="U36" i="4"/>
  <c r="N36" i="4" s="1"/>
  <c r="S36" i="4"/>
  <c r="Q36" i="4"/>
  <c r="K36" i="4"/>
  <c r="R36" i="4" s="1"/>
  <c r="D36" i="4"/>
  <c r="C36" i="4"/>
  <c r="U35" i="4"/>
  <c r="N35" i="4" s="1"/>
  <c r="S35" i="4"/>
  <c r="Q35" i="4"/>
  <c r="K35" i="4"/>
  <c r="R35" i="4" s="1"/>
  <c r="D35" i="4"/>
  <c r="C35" i="4"/>
  <c r="U34" i="4"/>
  <c r="N34" i="4" s="1"/>
  <c r="S34" i="4"/>
  <c r="Q34" i="4"/>
  <c r="K34" i="4"/>
  <c r="R34" i="4" s="1"/>
  <c r="D34" i="4"/>
  <c r="C34" i="4"/>
  <c r="U33" i="4"/>
  <c r="N33" i="4" s="1"/>
  <c r="S33" i="4"/>
  <c r="Q33" i="4"/>
  <c r="K33" i="4"/>
  <c r="R33" i="4" s="1"/>
  <c r="C33" i="4"/>
  <c r="U32" i="4"/>
  <c r="N32" i="4" s="1"/>
  <c r="S32" i="4"/>
  <c r="Q32" i="4"/>
  <c r="K32" i="4"/>
  <c r="R32" i="4" s="1"/>
  <c r="C32" i="4"/>
  <c r="U31" i="4"/>
  <c r="N31" i="4" s="1"/>
  <c r="S31" i="4"/>
  <c r="Q31" i="4"/>
  <c r="K31" i="4"/>
  <c r="R31" i="4" s="1"/>
  <c r="D31" i="4"/>
  <c r="C31" i="4"/>
  <c r="U30" i="4"/>
  <c r="N30" i="4" s="1"/>
  <c r="S30" i="4"/>
  <c r="Q30" i="4"/>
  <c r="K30" i="4"/>
  <c r="R30" i="4" s="1"/>
  <c r="D30" i="4"/>
  <c r="C30" i="4"/>
  <c r="U29" i="4"/>
  <c r="N29" i="4" s="1"/>
  <c r="S29" i="4"/>
  <c r="Q29" i="4"/>
  <c r="K29" i="4"/>
  <c r="R29" i="4" s="1"/>
  <c r="C29" i="4"/>
  <c r="U28" i="4"/>
  <c r="S28" i="4"/>
  <c r="Q28" i="4"/>
  <c r="K28" i="4"/>
  <c r="R28" i="4" s="1"/>
  <c r="C28" i="4"/>
  <c r="U27" i="4"/>
  <c r="N27" i="4" s="1"/>
  <c r="S27" i="4"/>
  <c r="Q27" i="4"/>
  <c r="K27" i="4"/>
  <c r="R27" i="4" s="1"/>
  <c r="D27" i="4"/>
  <c r="C27" i="4"/>
  <c r="U26" i="4"/>
  <c r="N26" i="4" s="1"/>
  <c r="S26" i="4"/>
  <c r="Q26" i="4"/>
  <c r="K26" i="4"/>
  <c r="R26" i="4" s="1"/>
  <c r="D26" i="4"/>
  <c r="C26" i="4"/>
  <c r="U25" i="4"/>
  <c r="N25" i="4" s="1"/>
  <c r="S25" i="4"/>
  <c r="Q25" i="4"/>
  <c r="K25" i="4"/>
  <c r="R25" i="4" s="1"/>
  <c r="C25" i="4"/>
  <c r="U24" i="4"/>
  <c r="N24" i="4" s="1"/>
  <c r="S24" i="4"/>
  <c r="Q24" i="4"/>
  <c r="K24" i="4"/>
  <c r="R24" i="4" s="1"/>
  <c r="C24" i="4"/>
  <c r="U23" i="4"/>
  <c r="N23" i="4" s="1"/>
  <c r="S23" i="4"/>
  <c r="Q23" i="4"/>
  <c r="K23" i="4"/>
  <c r="R23" i="4" s="1"/>
  <c r="D23" i="4"/>
  <c r="C23" i="4"/>
  <c r="U22" i="4"/>
  <c r="N22" i="4" s="1"/>
  <c r="S22" i="4"/>
  <c r="Q22" i="4"/>
  <c r="K22" i="4"/>
  <c r="R22" i="4" s="1"/>
  <c r="D22" i="4"/>
  <c r="C22" i="4"/>
  <c r="U21" i="4"/>
  <c r="N21" i="4" s="1"/>
  <c r="S21" i="4"/>
  <c r="Q21" i="4"/>
  <c r="K21" i="4"/>
  <c r="R21" i="4" s="1"/>
  <c r="C21" i="4"/>
  <c r="U20" i="4"/>
  <c r="N20" i="4" s="1"/>
  <c r="S20" i="4"/>
  <c r="Q20" i="4"/>
  <c r="K20" i="4"/>
  <c r="R20" i="4" s="1"/>
  <c r="D20" i="4"/>
  <c r="C20" i="4"/>
  <c r="U19" i="4"/>
  <c r="N19" i="4" s="1"/>
  <c r="S19" i="4"/>
  <c r="Q19" i="4"/>
  <c r="K19" i="4"/>
  <c r="R19" i="4" s="1"/>
  <c r="D19" i="4"/>
  <c r="C19" i="4"/>
  <c r="U18" i="4"/>
  <c r="N18" i="4" s="1"/>
  <c r="S18" i="4"/>
  <c r="Q18" i="4"/>
  <c r="K18" i="4"/>
  <c r="R18" i="4" s="1"/>
  <c r="D18" i="4"/>
  <c r="C18" i="4"/>
  <c r="U17" i="4"/>
  <c r="N17" i="4" s="1"/>
  <c r="S17" i="4"/>
  <c r="Q17" i="4"/>
  <c r="K17" i="4"/>
  <c r="R17" i="4" s="1"/>
  <c r="C17" i="4"/>
  <c r="U16" i="4"/>
  <c r="N16" i="4" s="1"/>
  <c r="S16" i="4"/>
  <c r="Q16" i="4"/>
  <c r="K16" i="4"/>
  <c r="R16" i="4" s="1"/>
  <c r="D16" i="4"/>
  <c r="C16" i="4"/>
  <c r="U15" i="4"/>
  <c r="S15" i="4"/>
  <c r="Q15" i="4"/>
  <c r="K15" i="4"/>
  <c r="R15" i="4" s="1"/>
  <c r="D15" i="4"/>
  <c r="C15" i="4"/>
  <c r="U14" i="4"/>
  <c r="N14" i="4" s="1"/>
  <c r="S14" i="4"/>
  <c r="Q14" i="4"/>
  <c r="K14" i="4"/>
  <c r="R14" i="4" s="1"/>
  <c r="D14" i="4"/>
  <c r="C14" i="4"/>
  <c r="U13" i="4"/>
  <c r="N13" i="4" s="1"/>
  <c r="S13" i="4"/>
  <c r="Q13" i="4"/>
  <c r="K13" i="4"/>
  <c r="R13" i="4" s="1"/>
  <c r="C13" i="4"/>
  <c r="U12" i="4"/>
  <c r="N12" i="4" s="1"/>
  <c r="S12" i="4"/>
  <c r="Q12" i="4"/>
  <c r="K12" i="4"/>
  <c r="R12" i="4" s="1"/>
  <c r="C12" i="4"/>
  <c r="U11" i="4"/>
  <c r="N11" i="4" s="1"/>
  <c r="S11" i="4"/>
  <c r="Q11" i="4"/>
  <c r="K11" i="4"/>
  <c r="R11" i="4" s="1"/>
  <c r="D11" i="4"/>
  <c r="C11" i="4"/>
  <c r="U10" i="4"/>
  <c r="N10" i="4" s="1"/>
  <c r="S10" i="4"/>
  <c r="Q10" i="4"/>
  <c r="K10" i="4"/>
  <c r="R10" i="4" s="1"/>
  <c r="D10" i="4"/>
  <c r="C10" i="4"/>
  <c r="U9" i="4"/>
  <c r="N9" i="4" s="1"/>
  <c r="S9" i="4"/>
  <c r="Q9" i="4"/>
  <c r="K9" i="4"/>
  <c r="R9" i="4" s="1"/>
  <c r="C9" i="4"/>
  <c r="U8" i="4"/>
  <c r="N8" i="4" s="1"/>
  <c r="S8" i="4"/>
  <c r="Q8" i="4"/>
  <c r="K8" i="4"/>
  <c r="C8" i="4"/>
  <c r="M1" i="4" s="1"/>
  <c r="B8" i="4"/>
  <c r="T6" i="4"/>
  <c r="G4" i="4"/>
  <c r="I1" i="4"/>
  <c r="F39" i="3"/>
  <c r="E37" i="3"/>
  <c r="D37" i="3"/>
  <c r="E36" i="3"/>
  <c r="E35" i="3"/>
  <c r="E29" i="3"/>
  <c r="D22" i="3"/>
  <c r="E21" i="3"/>
  <c r="L40" i="15" s="1"/>
  <c r="E20" i="3"/>
  <c r="L39" i="14" s="1"/>
  <c r="E19" i="3"/>
  <c r="L40" i="13" s="1"/>
  <c r="E18" i="3"/>
  <c r="L39" i="12" s="1"/>
  <c r="E17" i="3"/>
  <c r="L40" i="11" s="1"/>
  <c r="E16" i="3"/>
  <c r="L40" i="10" s="1"/>
  <c r="E15" i="3"/>
  <c r="L39" i="9" s="1"/>
  <c r="E14" i="3"/>
  <c r="L40" i="8" s="1"/>
  <c r="E13" i="3"/>
  <c r="L39" i="7" s="1"/>
  <c r="E12" i="3"/>
  <c r="L40" i="6" s="1"/>
  <c r="E11" i="3"/>
  <c r="L38" i="5" s="1"/>
  <c r="E10" i="3"/>
  <c r="L40" i="4" s="1"/>
  <c r="N36" i="5" l="1"/>
  <c r="N34" i="5"/>
  <c r="T26" i="15"/>
  <c r="T21" i="13"/>
  <c r="T19" i="11"/>
  <c r="T28" i="10"/>
  <c r="T20" i="10"/>
  <c r="T32" i="10"/>
  <c r="T9" i="9"/>
  <c r="T25" i="5"/>
  <c r="T16" i="5"/>
  <c r="T9" i="11"/>
  <c r="T11" i="5"/>
  <c r="T26" i="6"/>
  <c r="T30" i="6"/>
  <c r="T34" i="6"/>
  <c r="T38" i="6"/>
  <c r="T14" i="8"/>
  <c r="T18" i="8"/>
  <c r="T20" i="8"/>
  <c r="T23" i="8"/>
  <c r="T8" i="11"/>
  <c r="T11" i="11"/>
  <c r="T15" i="11"/>
  <c r="T23" i="11"/>
  <c r="T23" i="12"/>
  <c r="T27" i="12"/>
  <c r="T23" i="13"/>
  <c r="T32" i="13"/>
  <c r="T36" i="13"/>
  <c r="T33" i="14"/>
  <c r="T38" i="4"/>
  <c r="T33" i="9"/>
  <c r="T36" i="9"/>
  <c r="T30" i="11"/>
  <c r="T12" i="12"/>
  <c r="T13" i="12"/>
  <c r="T25" i="13"/>
  <c r="T30" i="13"/>
  <c r="T15" i="14"/>
  <c r="T28" i="15"/>
  <c r="K38" i="9"/>
  <c r="T23" i="9"/>
  <c r="T30" i="9"/>
  <c r="T22" i="9"/>
  <c r="T19" i="12"/>
  <c r="T24" i="12"/>
  <c r="T28" i="12"/>
  <c r="T10" i="5"/>
  <c r="T15" i="5"/>
  <c r="T13" i="8"/>
  <c r="K39" i="10"/>
  <c r="T12" i="10"/>
  <c r="T16" i="10"/>
  <c r="K38" i="12"/>
  <c r="T29" i="13"/>
  <c r="T31" i="13"/>
  <c r="T13" i="14"/>
  <c r="T21" i="14"/>
  <c r="T29" i="14"/>
  <c r="T35" i="14"/>
  <c r="T14" i="7"/>
  <c r="T26" i="12"/>
  <c r="T35" i="12"/>
  <c r="T10" i="13"/>
  <c r="T11" i="13"/>
  <c r="T15" i="13"/>
  <c r="T18" i="13"/>
  <c r="T22" i="13"/>
  <c r="T27" i="13"/>
  <c r="T28" i="13"/>
  <c r="T34" i="13"/>
  <c r="T35" i="13"/>
  <c r="T38" i="13"/>
  <c r="T9" i="14"/>
  <c r="T23" i="14"/>
  <c r="T34" i="14"/>
  <c r="T34" i="15"/>
  <c r="T11" i="4"/>
  <c r="T17" i="4"/>
  <c r="T24" i="4"/>
  <c r="T34" i="4"/>
  <c r="T14" i="5"/>
  <c r="T28" i="6"/>
  <c r="T32" i="6"/>
  <c r="T36" i="6"/>
  <c r="T31" i="7"/>
  <c r="T27" i="8"/>
  <c r="T31" i="8"/>
  <c r="T10" i="4"/>
  <c r="T29" i="4"/>
  <c r="T33" i="4"/>
  <c r="T12" i="5"/>
  <c r="T31" i="6"/>
  <c r="T35" i="6"/>
  <c r="T12" i="7"/>
  <c r="T17" i="7"/>
  <c r="T18" i="7"/>
  <c r="T21" i="7"/>
  <c r="T19" i="8"/>
  <c r="T14" i="9"/>
  <c r="T13" i="11"/>
  <c r="T21" i="11"/>
  <c r="T14" i="12"/>
  <c r="T20" i="12"/>
  <c r="T34" i="12"/>
  <c r="T33" i="13"/>
  <c r="T37" i="13"/>
  <c r="T19" i="14"/>
  <c r="T27" i="14"/>
  <c r="T30" i="15"/>
  <c r="G38" i="3"/>
  <c r="T20" i="4"/>
  <c r="K39" i="8"/>
  <c r="T14" i="11"/>
  <c r="T22" i="11"/>
  <c r="T9" i="4"/>
  <c r="T16" i="4"/>
  <c r="T19" i="4"/>
  <c r="T10" i="6"/>
  <c r="T12" i="6"/>
  <c r="T14" i="6"/>
  <c r="T15" i="6"/>
  <c r="T19" i="6"/>
  <c r="T20" i="6"/>
  <c r="T22" i="6"/>
  <c r="T23" i="6"/>
  <c r="T24" i="6"/>
  <c r="T29" i="6"/>
  <c r="T33" i="6"/>
  <c r="T37" i="6"/>
  <c r="T16" i="8"/>
  <c r="T18" i="9"/>
  <c r="T19" i="9"/>
  <c r="T20" i="9"/>
  <c r="T12" i="11"/>
  <c r="T20" i="11"/>
  <c r="T31" i="11"/>
  <c r="T37" i="14"/>
  <c r="T23" i="4"/>
  <c r="T27" i="4"/>
  <c r="T31" i="4"/>
  <c r="T32" i="4"/>
  <c r="K37" i="5"/>
  <c r="T19" i="5"/>
  <c r="T20" i="5"/>
  <c r="T22" i="5"/>
  <c r="T26" i="5"/>
  <c r="T27" i="5"/>
  <c r="T28" i="5"/>
  <c r="T30" i="5"/>
  <c r="T31" i="5"/>
  <c r="T32" i="5"/>
  <c r="T34" i="5"/>
  <c r="T36" i="5"/>
  <c r="T8" i="6"/>
  <c r="T13" i="6"/>
  <c r="T17" i="6"/>
  <c r="T21" i="6"/>
  <c r="T25" i="6"/>
  <c r="T19" i="7"/>
  <c r="T23" i="7"/>
  <c r="T27" i="7"/>
  <c r="T28" i="7"/>
  <c r="T32" i="7"/>
  <c r="T9" i="8"/>
  <c r="T10" i="8"/>
  <c r="T28" i="8"/>
  <c r="T11" i="9"/>
  <c r="T16" i="9"/>
  <c r="T21" i="9"/>
  <c r="T34" i="9"/>
  <c r="T35" i="9"/>
  <c r="T37" i="9"/>
  <c r="K39" i="11"/>
  <c r="T17" i="11"/>
  <c r="T25" i="11"/>
  <c r="T10" i="12"/>
  <c r="T18" i="12"/>
  <c r="T25" i="12"/>
  <c r="T32" i="12"/>
  <c r="K39" i="13"/>
  <c r="T12" i="13"/>
  <c r="T16" i="13"/>
  <c r="T20" i="13"/>
  <c r="T25" i="14"/>
  <c r="T17" i="15"/>
  <c r="G32" i="3"/>
  <c r="T12" i="4"/>
  <c r="T15" i="4"/>
  <c r="T18" i="4"/>
  <c r="T22" i="4"/>
  <c r="T25" i="4"/>
  <c r="T30" i="4"/>
  <c r="T36" i="4"/>
  <c r="T9" i="5"/>
  <c r="T18" i="5"/>
  <c r="T21" i="5"/>
  <c r="T24" i="5"/>
  <c r="T29" i="5"/>
  <c r="T33" i="5"/>
  <c r="T9" i="6"/>
  <c r="T10" i="7"/>
  <c r="T12" i="8"/>
  <c r="T35" i="8"/>
  <c r="T15" i="9"/>
  <c r="T24" i="9"/>
  <c r="T32" i="9"/>
  <c r="T10" i="10"/>
  <c r="T11" i="10"/>
  <c r="T18" i="10"/>
  <c r="T19" i="10"/>
  <c r="T23" i="10"/>
  <c r="T26" i="10"/>
  <c r="T30" i="10"/>
  <c r="T31" i="10"/>
  <c r="T35" i="10"/>
  <c r="T38" i="10"/>
  <c r="T16" i="11"/>
  <c r="T24" i="11"/>
  <c r="T22" i="12"/>
  <c r="T31" i="12"/>
  <c r="T28" i="14"/>
  <c r="T20" i="15"/>
  <c r="T26" i="13"/>
  <c r="T10" i="14"/>
  <c r="T20" i="14"/>
  <c r="T22" i="14"/>
  <c r="K38" i="14"/>
  <c r="T16" i="15"/>
  <c r="T11" i="7"/>
  <c r="T15" i="7"/>
  <c r="T16" i="7"/>
  <c r="T20" i="7"/>
  <c r="T24" i="7"/>
  <c r="T29" i="7"/>
  <c r="T30" i="7"/>
  <c r="T33" i="7"/>
  <c r="T34" i="7"/>
  <c r="T37" i="7"/>
  <c r="T24" i="8"/>
  <c r="T10" i="9"/>
  <c r="T13" i="9"/>
  <c r="T26" i="9"/>
  <c r="T27" i="9"/>
  <c r="T28" i="9"/>
  <c r="T29" i="9"/>
  <c r="T9" i="10"/>
  <c r="T13" i="10"/>
  <c r="T17" i="10"/>
  <c r="T25" i="10"/>
  <c r="T33" i="10"/>
  <c r="T37" i="10"/>
  <c r="T11" i="12"/>
  <c r="T30" i="12"/>
  <c r="T33" i="12"/>
  <c r="T9" i="13"/>
  <c r="T17" i="13"/>
  <c r="T12" i="14"/>
  <c r="T14" i="14"/>
  <c r="T17" i="14"/>
  <c r="T24" i="14"/>
  <c r="T26" i="14"/>
  <c r="T31" i="14"/>
  <c r="T36" i="14"/>
  <c r="T12" i="15"/>
  <c r="T13" i="15"/>
  <c r="T24" i="15"/>
  <c r="T33" i="15"/>
  <c r="G37" i="3"/>
  <c r="G36" i="3"/>
  <c r="G28" i="3"/>
  <c r="G31" i="3"/>
  <c r="G33" i="3"/>
  <c r="G35" i="3"/>
  <c r="E39" i="3"/>
  <c r="G29" i="3"/>
  <c r="G30" i="3"/>
  <c r="G34" i="3"/>
  <c r="K39" i="15"/>
  <c r="T21" i="4"/>
  <c r="T28" i="4"/>
  <c r="N37" i="4"/>
  <c r="T35" i="4"/>
  <c r="T37" i="4"/>
  <c r="N28" i="4"/>
  <c r="N15" i="4"/>
  <c r="K39" i="4"/>
  <c r="T21" i="15"/>
  <c r="T14" i="15"/>
  <c r="Q39" i="15"/>
  <c r="C38" i="3" s="1"/>
  <c r="T32" i="14"/>
  <c r="T30" i="14"/>
  <c r="T18" i="14"/>
  <c r="T16" i="14"/>
  <c r="Q38" i="14"/>
  <c r="C37" i="3" s="1"/>
  <c r="T8" i="14"/>
  <c r="T19" i="13"/>
  <c r="T14" i="13"/>
  <c r="Q39" i="13"/>
  <c r="C36" i="3" s="1"/>
  <c r="T13" i="13"/>
  <c r="T37" i="12"/>
  <c r="T29" i="12"/>
  <c r="T21" i="12"/>
  <c r="T16" i="12"/>
  <c r="Q38" i="12"/>
  <c r="C35" i="3" s="1"/>
  <c r="T15" i="12"/>
  <c r="T9" i="12"/>
  <c r="T38" i="11"/>
  <c r="T32" i="11"/>
  <c r="T26" i="11"/>
  <c r="T18" i="11"/>
  <c r="T10" i="11"/>
  <c r="T34" i="10"/>
  <c r="T29" i="10"/>
  <c r="T27" i="10"/>
  <c r="T22" i="10"/>
  <c r="T21" i="10"/>
  <c r="T15" i="10"/>
  <c r="Q39" i="10"/>
  <c r="C33" i="3" s="1"/>
  <c r="T14" i="10"/>
  <c r="T17" i="9"/>
  <c r="N39" i="9"/>
  <c r="F15" i="3" s="1"/>
  <c r="Q38" i="9"/>
  <c r="C32" i="3" s="1"/>
  <c r="T36" i="8"/>
  <c r="T32" i="8"/>
  <c r="T17" i="8"/>
  <c r="Q39" i="8"/>
  <c r="C31" i="3" s="1"/>
  <c r="T11" i="8"/>
  <c r="T36" i="7"/>
  <c r="T35" i="7"/>
  <c r="T25" i="7"/>
  <c r="T26" i="7"/>
  <c r="Q38" i="7"/>
  <c r="C30" i="3" s="1"/>
  <c r="T22" i="7"/>
  <c r="T13" i="7"/>
  <c r="T9" i="7"/>
  <c r="T8" i="7"/>
  <c r="T18" i="6"/>
  <c r="T16" i="6"/>
  <c r="Q39" i="6"/>
  <c r="C29" i="3" s="1"/>
  <c r="T11" i="6"/>
  <c r="N40" i="6"/>
  <c r="F12" i="3" s="1"/>
  <c r="T23" i="5"/>
  <c r="D39" i="3"/>
  <c r="Q37" i="5"/>
  <c r="C28" i="3" s="1"/>
  <c r="T14" i="4"/>
  <c r="T26" i="4"/>
  <c r="T13" i="4"/>
  <c r="Q39" i="4"/>
  <c r="C27" i="3" s="1"/>
  <c r="G27" i="3"/>
  <c r="O8" i="4"/>
  <c r="O9" i="4" s="1"/>
  <c r="O10" i="4" s="1"/>
  <c r="O11" i="4" s="1"/>
  <c r="O12" i="4" s="1"/>
  <c r="O13" i="4" s="1"/>
  <c r="O14" i="4" s="1"/>
  <c r="N39" i="7"/>
  <c r="F13" i="3" s="1"/>
  <c r="R8" i="4"/>
  <c r="T8" i="4" s="1"/>
  <c r="N38" i="5"/>
  <c r="F11" i="3" s="1"/>
  <c r="K39" i="6"/>
  <c r="N40" i="8"/>
  <c r="F14" i="3" s="1"/>
  <c r="T22" i="8"/>
  <c r="T26" i="8"/>
  <c r="T30" i="8"/>
  <c r="T34" i="8"/>
  <c r="T38" i="8"/>
  <c r="E22" i="3"/>
  <c r="R8" i="5"/>
  <c r="T8" i="5" s="1"/>
  <c r="K38" i="7"/>
  <c r="N40" i="10"/>
  <c r="F16" i="3" s="1"/>
  <c r="R8" i="8"/>
  <c r="T8" i="8" s="1"/>
  <c r="T21" i="8"/>
  <c r="T25" i="8"/>
  <c r="T29" i="8"/>
  <c r="T33" i="8"/>
  <c r="T37" i="8"/>
  <c r="R8" i="9"/>
  <c r="T8" i="9" s="1"/>
  <c r="T35" i="11"/>
  <c r="R8" i="10"/>
  <c r="T8" i="10" s="1"/>
  <c r="N40" i="11"/>
  <c r="F17" i="3" s="1"/>
  <c r="T36" i="11"/>
  <c r="Q39" i="11"/>
  <c r="C34" i="3" s="1"/>
  <c r="T33" i="11"/>
  <c r="T37" i="11"/>
  <c r="N39" i="12"/>
  <c r="F18" i="3" s="1"/>
  <c r="T36" i="12"/>
  <c r="N40" i="13"/>
  <c r="F19" i="3" s="1"/>
  <c r="R8" i="12"/>
  <c r="T8" i="12" s="1"/>
  <c r="T18" i="15"/>
  <c r="T22" i="15"/>
  <c r="R8" i="13"/>
  <c r="T8" i="13" s="1"/>
  <c r="T11" i="15"/>
  <c r="T15" i="15"/>
  <c r="T19" i="15"/>
  <c r="T23" i="15"/>
  <c r="T27" i="15"/>
  <c r="T31" i="15"/>
  <c r="T35" i="15"/>
  <c r="T32" i="15"/>
  <c r="T36" i="15"/>
  <c r="N39" i="14"/>
  <c r="F20" i="3" s="1"/>
  <c r="N40" i="15"/>
  <c r="F21" i="3" s="1"/>
  <c r="T9" i="15"/>
  <c r="T25" i="15"/>
  <c r="T29" i="15"/>
  <c r="T37" i="15"/>
  <c r="R8" i="15"/>
  <c r="T8" i="15" s="1"/>
  <c r="O15" i="4" l="1"/>
  <c r="O16" i="4" s="1"/>
  <c r="O17" i="4" s="1"/>
  <c r="O18" i="4" s="1"/>
  <c r="O19" i="4" s="1"/>
  <c r="O20" i="4" s="1"/>
  <c r="O21" i="4" s="1"/>
  <c r="O22" i="4" s="1"/>
  <c r="O23" i="4" s="1"/>
  <c r="O24" i="4" s="1"/>
  <c r="O25" i="4" s="1"/>
  <c r="O26" i="4" s="1"/>
  <c r="O27" i="4" s="1"/>
  <c r="O28" i="4" s="1"/>
  <c r="O29" i="4" s="1"/>
  <c r="O30" i="4" s="1"/>
  <c r="O31" i="4" s="1"/>
  <c r="O32" i="4" s="1"/>
  <c r="O33" i="4" s="1"/>
  <c r="O34" i="4" s="1"/>
  <c r="O35" i="4" s="1"/>
  <c r="O36" i="4" s="1"/>
  <c r="O37" i="4" s="1"/>
  <c r="O38" i="4" s="1"/>
  <c r="O5" i="5" s="1"/>
  <c r="O8" i="5" s="1"/>
  <c r="O9" i="5" s="1"/>
  <c r="O10" i="5" s="1"/>
  <c r="O11" i="5" s="1"/>
  <c r="O12" i="5" s="1"/>
  <c r="O13" i="5" s="1"/>
  <c r="O14" i="5" s="1"/>
  <c r="O15" i="5" s="1"/>
  <c r="O16" i="5" s="1"/>
  <c r="O17" i="5" s="1"/>
  <c r="O18" i="5" s="1"/>
  <c r="O19" i="5" s="1"/>
  <c r="O20" i="5" s="1"/>
  <c r="O21" i="5" s="1"/>
  <c r="O22" i="5" s="1"/>
  <c r="O23" i="5" s="1"/>
  <c r="O24" i="5" s="1"/>
  <c r="O25" i="5" s="1"/>
  <c r="O26" i="5" s="1"/>
  <c r="O27" i="5" s="1"/>
  <c r="O28" i="5" s="1"/>
  <c r="O29" i="5" s="1"/>
  <c r="O30" i="5" s="1"/>
  <c r="O31" i="5" s="1"/>
  <c r="O32" i="5" s="1"/>
  <c r="O33" i="5" s="1"/>
  <c r="O34" i="5" s="1"/>
  <c r="O35" i="5" s="1"/>
  <c r="O36" i="5" s="1"/>
  <c r="G39" i="3"/>
  <c r="N40" i="4"/>
  <c r="F10" i="3" s="1"/>
  <c r="F22" i="3" s="1"/>
  <c r="C39" i="3"/>
  <c r="O5" i="6" l="1"/>
  <c r="O8" i="6" s="1"/>
  <c r="O9" i="6" s="1"/>
  <c r="O10" i="6" s="1"/>
  <c r="O11" i="6" s="1"/>
  <c r="O12" i="6" s="1"/>
  <c r="O13" i="6" s="1"/>
  <c r="O14" i="6" s="1"/>
  <c r="O15" i="6" s="1"/>
  <c r="O16" i="6" s="1"/>
  <c r="O17" i="6" s="1"/>
  <c r="O18" i="6" s="1"/>
  <c r="O19" i="6" s="1"/>
  <c r="O20" i="6" s="1"/>
  <c r="O21" i="6" s="1"/>
  <c r="O22" i="6" s="1"/>
  <c r="O23" i="6" s="1"/>
  <c r="O24" i="6" s="1"/>
  <c r="O25" i="6" s="1"/>
  <c r="O26" i="6" s="1"/>
  <c r="O27" i="6" s="1"/>
  <c r="O28" i="6" s="1"/>
  <c r="O29" i="6" s="1"/>
  <c r="O30" i="6" s="1"/>
  <c r="O31" i="6" s="1"/>
  <c r="O32" i="6" s="1"/>
  <c r="O33" i="6" s="1"/>
  <c r="O34" i="6" s="1"/>
  <c r="O35" i="6" s="1"/>
  <c r="O36" i="6" s="1"/>
  <c r="O37" i="6" s="1"/>
  <c r="O38" i="6" s="1"/>
  <c r="O5" i="7" s="1"/>
  <c r="O8" i="7" s="1"/>
  <c r="O9" i="7" s="1"/>
  <c r="O10" i="7" s="1"/>
  <c r="O11" i="7" s="1"/>
  <c r="O12" i="7" s="1"/>
  <c r="O13" i="7" s="1"/>
  <c r="O14" i="7" s="1"/>
  <c r="O15" i="7" s="1"/>
  <c r="O16" i="7" s="1"/>
  <c r="O17" i="7" s="1"/>
  <c r="O18" i="7" s="1"/>
  <c r="O19" i="7" s="1"/>
  <c r="O20" i="7" s="1"/>
  <c r="O21" i="7" s="1"/>
  <c r="O22" i="7" s="1"/>
  <c r="O23" i="7" s="1"/>
  <c r="O24" i="7" s="1"/>
  <c r="O25" i="7" s="1"/>
  <c r="O26" i="7" s="1"/>
  <c r="O27" i="7" s="1"/>
  <c r="O28" i="7" s="1"/>
  <c r="O29" i="7" s="1"/>
  <c r="O30" i="7" s="1"/>
  <c r="O31" i="7" s="1"/>
  <c r="O32" i="7" s="1"/>
  <c r="O33" i="7" s="1"/>
  <c r="O34" i="7" s="1"/>
  <c r="O35" i="7" s="1"/>
  <c r="O36" i="7" s="1"/>
  <c r="O37" i="7" s="1"/>
  <c r="O5" i="8" s="1"/>
  <c r="O8" i="8" s="1"/>
  <c r="O9" i="8" s="1"/>
  <c r="O10" i="8" s="1"/>
  <c r="O11" i="8" s="1"/>
  <c r="O12" i="8" s="1"/>
  <c r="O13" i="8" s="1"/>
  <c r="O14" i="8" s="1"/>
  <c r="O15" i="8" s="1"/>
  <c r="O16" i="8" s="1"/>
  <c r="O17" i="8" s="1"/>
  <c r="O18" i="8" s="1"/>
  <c r="O19" i="8" s="1"/>
  <c r="O20" i="8" s="1"/>
  <c r="O21" i="8" s="1"/>
  <c r="O22" i="8" s="1"/>
  <c r="O23" i="8" s="1"/>
  <c r="O24" i="8" s="1"/>
  <c r="O25" i="8" s="1"/>
  <c r="O26" i="8" s="1"/>
  <c r="O27" i="8" s="1"/>
  <c r="O28" i="8" s="1"/>
  <c r="O29" i="8" s="1"/>
  <c r="O30" i="8" s="1"/>
  <c r="O31" i="8" s="1"/>
  <c r="O32" i="8" s="1"/>
  <c r="O33" i="8" s="1"/>
  <c r="O34" i="8" s="1"/>
  <c r="O35" i="8" s="1"/>
  <c r="O36" i="8" s="1"/>
  <c r="O37" i="8" s="1"/>
  <c r="O38" i="8" s="1"/>
  <c r="O5" i="9" s="1"/>
  <c r="O8" i="9" s="1"/>
  <c r="O9" i="9" s="1"/>
  <c r="O10" i="9" s="1"/>
  <c r="O11" i="9" s="1"/>
  <c r="O12" i="9" s="1"/>
  <c r="O13" i="9" s="1"/>
  <c r="O14" i="9" s="1"/>
  <c r="O15" i="9" s="1"/>
  <c r="O16" i="9" s="1"/>
  <c r="O17" i="9" s="1"/>
  <c r="O18" i="9" s="1"/>
  <c r="O19" i="9" s="1"/>
  <c r="O20" i="9" s="1"/>
  <c r="O21" i="9" s="1"/>
  <c r="O22" i="9" s="1"/>
  <c r="O23" i="9" s="1"/>
  <c r="O24" i="9" s="1"/>
  <c r="O25" i="9" s="1"/>
  <c r="O26" i="9" s="1"/>
  <c r="O27" i="9" s="1"/>
  <c r="O28" i="9" s="1"/>
  <c r="O29" i="9" s="1"/>
  <c r="O30" i="9" s="1"/>
  <c r="O31" i="9" s="1"/>
  <c r="O32" i="9" s="1"/>
  <c r="O33" i="9" s="1"/>
  <c r="O34" i="9" s="1"/>
  <c r="O35" i="9" s="1"/>
  <c r="O36" i="9" s="1"/>
  <c r="O37" i="9" s="1"/>
  <c r="O5" i="10" s="1"/>
  <c r="O8" i="10" s="1"/>
  <c r="O9" i="10" s="1"/>
  <c r="O10" i="10" s="1"/>
  <c r="O11" i="10" s="1"/>
  <c r="O12" i="10" s="1"/>
  <c r="O13" i="10" s="1"/>
  <c r="O14" i="10" s="1"/>
  <c r="O15" i="10" s="1"/>
  <c r="O16" i="10" s="1"/>
  <c r="O17" i="10" s="1"/>
  <c r="O18" i="10" s="1"/>
  <c r="O19" i="10" s="1"/>
  <c r="O20" i="10" s="1"/>
  <c r="O21" i="10" s="1"/>
  <c r="O22" i="10" s="1"/>
  <c r="O23" i="10" s="1"/>
  <c r="O24" i="10" s="1"/>
  <c r="O25" i="10" s="1"/>
  <c r="O26" i="10" s="1"/>
  <c r="O27" i="10" s="1"/>
  <c r="O28" i="10" s="1"/>
  <c r="O29" i="10" s="1"/>
  <c r="O30" i="10" s="1"/>
  <c r="O31" i="10" s="1"/>
  <c r="O32" i="10" s="1"/>
  <c r="O33" i="10" s="1"/>
  <c r="O34" i="10" s="1"/>
  <c r="O35" i="10" s="1"/>
  <c r="O36" i="10" s="1"/>
  <c r="O37" i="10" s="1"/>
  <c r="O38" i="10" s="1"/>
  <c r="O5" i="11" s="1"/>
  <c r="O8" i="11" s="1"/>
  <c r="O9" i="11" s="1"/>
  <c r="O10" i="11" s="1"/>
  <c r="O11" i="11" s="1"/>
  <c r="O12" i="11" s="1"/>
  <c r="O13" i="11" s="1"/>
  <c r="O14" i="11" s="1"/>
  <c r="O15" i="11" s="1"/>
  <c r="O16" i="11" s="1"/>
  <c r="O17" i="11" s="1"/>
  <c r="O18" i="11" s="1"/>
  <c r="O19" i="11" s="1"/>
  <c r="O20" i="11" s="1"/>
  <c r="O21" i="11" s="1"/>
  <c r="O22" i="11" s="1"/>
  <c r="O23" i="11" s="1"/>
  <c r="O24" i="11" s="1"/>
  <c r="O25" i="11" s="1"/>
  <c r="O26" i="11" s="1"/>
  <c r="O27" i="11" s="1"/>
  <c r="O28" i="11" s="1"/>
  <c r="O29" i="11" s="1"/>
  <c r="O30" i="11" s="1"/>
  <c r="O31" i="11" s="1"/>
  <c r="O32" i="11" s="1"/>
  <c r="O33" i="11" s="1"/>
  <c r="O34" i="11" s="1"/>
  <c r="O35" i="11" s="1"/>
  <c r="O36" i="11" s="1"/>
  <c r="O37" i="11" s="1"/>
  <c r="O38" i="11" s="1"/>
  <c r="O5" i="12" s="1"/>
  <c r="O8" i="12" s="1"/>
  <c r="O9" i="12" s="1"/>
  <c r="O10" i="12" s="1"/>
  <c r="O11" i="12" s="1"/>
  <c r="O12" i="12" s="1"/>
  <c r="O13" i="12" s="1"/>
  <c r="O14" i="12" s="1"/>
  <c r="O15" i="12" s="1"/>
  <c r="O16" i="12" s="1"/>
  <c r="O17" i="12" s="1"/>
  <c r="O18" i="12" s="1"/>
  <c r="O19" i="12" s="1"/>
  <c r="O20" i="12" s="1"/>
  <c r="O21" i="12" s="1"/>
  <c r="O22" i="12" s="1"/>
  <c r="O23" i="12" s="1"/>
  <c r="O24" i="12" s="1"/>
  <c r="O25" i="12" s="1"/>
  <c r="O26" i="12" s="1"/>
  <c r="O27" i="12" s="1"/>
  <c r="O28" i="12" s="1"/>
  <c r="O29" i="12" s="1"/>
  <c r="O30" i="12" s="1"/>
  <c r="O31" i="12" s="1"/>
  <c r="O32" i="12" s="1"/>
  <c r="O33" i="12" s="1"/>
  <c r="O34" i="12" s="1"/>
  <c r="O35" i="12" s="1"/>
  <c r="O36" i="12" s="1"/>
  <c r="O37" i="12" s="1"/>
  <c r="O5" i="13" s="1"/>
  <c r="O8" i="13" s="1"/>
  <c r="O9" i="13" s="1"/>
  <c r="O10" i="13" s="1"/>
  <c r="O11" i="13" s="1"/>
  <c r="O12" i="13" s="1"/>
  <c r="O13" i="13" s="1"/>
  <c r="O14" i="13" s="1"/>
  <c r="O15" i="13" s="1"/>
  <c r="O16" i="13" s="1"/>
  <c r="O17" i="13" s="1"/>
  <c r="O18" i="13" s="1"/>
  <c r="O19" i="13" s="1"/>
  <c r="O20" i="13" s="1"/>
  <c r="O21" i="13" s="1"/>
  <c r="O22" i="13" s="1"/>
  <c r="O23" i="13" s="1"/>
  <c r="O24" i="13" s="1"/>
  <c r="O25" i="13" s="1"/>
  <c r="O26" i="13" s="1"/>
  <c r="O27" i="13" s="1"/>
  <c r="O28" i="13" s="1"/>
  <c r="O29" i="13" s="1"/>
  <c r="O30" i="13" s="1"/>
  <c r="O31" i="13" s="1"/>
  <c r="O32" i="13" s="1"/>
  <c r="O33" i="13" s="1"/>
  <c r="O34" i="13" s="1"/>
  <c r="O35" i="13" s="1"/>
  <c r="O36" i="13" s="1"/>
  <c r="O37" i="13" s="1"/>
  <c r="O38" i="13" s="1"/>
  <c r="O5" i="14" s="1"/>
  <c r="O8" i="14" s="1"/>
  <c r="O9" i="14" s="1"/>
  <c r="O10" i="14" s="1"/>
  <c r="O11" i="14" s="1"/>
  <c r="O12" i="14" s="1"/>
  <c r="O13" i="14" s="1"/>
  <c r="O14" i="14" s="1"/>
  <c r="O15" i="14" s="1"/>
  <c r="O16" i="14" s="1"/>
  <c r="O17" i="14" s="1"/>
  <c r="O18" i="14" s="1"/>
  <c r="O19" i="14" s="1"/>
  <c r="O20" i="14" s="1"/>
  <c r="O21" i="14" s="1"/>
  <c r="O22" i="14" s="1"/>
  <c r="O23" i="14" s="1"/>
  <c r="O24" i="14" s="1"/>
  <c r="O25" i="14" s="1"/>
  <c r="O26" i="14" s="1"/>
  <c r="O27" i="14" s="1"/>
  <c r="O28" i="14" s="1"/>
  <c r="O29" i="14" s="1"/>
  <c r="O30" i="14" s="1"/>
  <c r="O31" i="14" s="1"/>
  <c r="O32" i="14" s="1"/>
  <c r="O33" i="14" s="1"/>
  <c r="O34" i="14" s="1"/>
  <c r="O35" i="14" s="1"/>
  <c r="O36" i="14" s="1"/>
  <c r="O37" i="14" s="1"/>
  <c r="O5" i="15" s="1"/>
  <c r="O8" i="15" s="1"/>
  <c r="O9" i="15" s="1"/>
  <c r="O10" i="15" s="1"/>
  <c r="O11" i="15" s="1"/>
  <c r="O12" i="15" s="1"/>
  <c r="O13" i="15" s="1"/>
  <c r="O14" i="15" s="1"/>
  <c r="O15" i="15" s="1"/>
  <c r="O16" i="15" s="1"/>
  <c r="O17" i="15" s="1"/>
  <c r="O18" i="15" s="1"/>
  <c r="O19" i="15" s="1"/>
  <c r="O20" i="15" s="1"/>
  <c r="O21" i="15" s="1"/>
  <c r="O22" i="15" s="1"/>
  <c r="O23" i="15" s="1"/>
  <c r="O24" i="15" s="1"/>
  <c r="O25" i="15" s="1"/>
  <c r="O26" i="15" s="1"/>
  <c r="O27" i="15" s="1"/>
  <c r="O28" i="15" s="1"/>
  <c r="O29" i="15" s="1"/>
  <c r="O30" i="15" s="1"/>
  <c r="O31" i="15" s="1"/>
  <c r="O32" i="15" s="1"/>
  <c r="O33" i="15" s="1"/>
  <c r="O34" i="15" s="1"/>
  <c r="O35" i="15" s="1"/>
  <c r="O36" i="15" s="1"/>
  <c r="O37" i="15" s="1"/>
  <c r="O38"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300-000001000000}">
      <text>
        <r>
          <rPr>
            <sz val="10"/>
            <color rgb="FF000000"/>
            <rFont val="Arial"/>
            <family val="2"/>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C00-000001000000}">
      <text>
        <r>
          <rPr>
            <sz val="10"/>
            <color rgb="FF000000"/>
            <rFont val="Arial"/>
            <family val="2"/>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D00-000001000000}">
      <text>
        <r>
          <rPr>
            <sz val="10"/>
            <color rgb="FF000000"/>
            <rFont val="Arial"/>
            <family val="2"/>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E00-000001000000}">
      <text>
        <r>
          <rPr>
            <sz val="10"/>
            <color rgb="FF000000"/>
            <rFont val="Arial"/>
            <family val="2"/>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400-000001000000}">
      <text>
        <r>
          <rPr>
            <sz val="10"/>
            <color rgb="FF000000"/>
            <rFont val="Arial"/>
            <family val="2"/>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500-000001000000}">
      <text>
        <r>
          <rPr>
            <sz val="10"/>
            <color rgb="FF000000"/>
            <rFont val="Arial"/>
            <family val="2"/>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600-000001000000}">
      <text>
        <r>
          <rPr>
            <sz val="10"/>
            <color rgb="FF000000"/>
            <rFont val="Arial"/>
            <family val="2"/>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700-000001000000}">
      <text>
        <r>
          <rPr>
            <sz val="10"/>
            <color rgb="FF000000"/>
            <rFont val="Arial"/>
            <family val="2"/>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800-000001000000}">
      <text>
        <r>
          <rPr>
            <sz val="10"/>
            <color rgb="FF000000"/>
            <rFont val="Arial"/>
            <family val="2"/>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900-000001000000}">
      <text>
        <r>
          <rPr>
            <sz val="10"/>
            <color rgb="FF000000"/>
            <rFont val="Arial"/>
            <family val="2"/>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A00-000001000000}">
      <text>
        <r>
          <rPr>
            <sz val="10"/>
            <color rgb="FF000000"/>
            <rFont val="Arial"/>
            <family val="2"/>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B00-000001000000}">
      <text>
        <r>
          <rPr>
            <sz val="10"/>
            <color rgb="FF000000"/>
            <rFont val="Arial"/>
            <family val="2"/>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sharedStrings.xml><?xml version="1.0" encoding="utf-8"?>
<sst xmlns="http://schemas.openxmlformats.org/spreadsheetml/2006/main" count="738" uniqueCount="220">
  <si>
    <t>Visions tidsschema</t>
  </si>
  <si>
    <t>för reglerad arbetstid med flextid</t>
  </si>
  <si>
    <t>Uppstart</t>
  </si>
  <si>
    <t xml:space="preserve">Namn: </t>
  </si>
  <si>
    <t>Ange sysselsättningsgrad (Ssg) för varje månad:</t>
  </si>
  <si>
    <t>Månad</t>
  </si>
  <si>
    <t>Ssg</t>
  </si>
  <si>
    <t>Reglerad arbetstid</t>
  </si>
  <si>
    <t>Full arb-tid</t>
  </si>
  <si>
    <t>Anpassad 
arb-tid</t>
  </si>
  <si>
    <t>Månadens flexsaldo</t>
  </si>
  <si>
    <r>
      <rPr>
        <b/>
        <sz val="10"/>
        <color rgb="FF0066CC"/>
        <rFont val="Arial"/>
        <family val="2"/>
      </rPr>
      <t>Vid uppstart av schemat</t>
    </r>
    <r>
      <rPr>
        <sz val="10"/>
        <rFont val="Arial"/>
        <family val="2"/>
      </rPr>
      <t xml:space="preserve">: </t>
    </r>
    <r>
      <rPr>
        <sz val="10"/>
        <color rgb="FFFF0000"/>
        <rFont val="Arial"/>
        <family val="2"/>
      </rPr>
      <t>skriv in ditt flexsaldo</t>
    </r>
    <r>
      <rPr>
        <sz val="10"/>
        <rFont val="Arial"/>
        <family val="2"/>
      </rPr>
      <t xml:space="preserve"> från december förra året i cell O5 på fliken Jan. Ditt </t>
    </r>
    <r>
      <rPr>
        <sz val="10"/>
        <color rgb="FFFF0000"/>
        <rFont val="Arial"/>
        <family val="2"/>
      </rPr>
      <t>namn</t>
    </r>
    <r>
      <rPr>
        <sz val="10"/>
        <rFont val="Arial"/>
        <family val="2"/>
      </rPr>
      <t xml:space="preserve"> registreras endast på fliken Uppstart och kopieras automatiskt över till övriga flikar. </t>
    </r>
  </si>
  <si>
    <t>tidsschema@kumnet.se</t>
  </si>
  <si>
    <t>Januari</t>
  </si>
  <si>
    <t>Justera på Uppstartsfliken sysselsättningsgraden månad för månad, schemat är förberett för 100%. Som en vägledning finns längst ned på varje månadsflik i kolumn L angivet antal timmar du skall planera för respektive månad enligt din registrerade sysselsättningsgrad.</t>
  </si>
  <si>
    <r>
      <t xml:space="preserve">Det är </t>
    </r>
    <r>
      <rPr>
        <b/>
        <sz val="10"/>
        <color rgb="FFFF0000"/>
        <rFont val="Arial"/>
        <family val="2"/>
      </rPr>
      <t>INTE</t>
    </r>
    <r>
      <rPr>
        <sz val="10"/>
        <rFont val="Arial"/>
        <family val="2"/>
      </rPr>
      <t xml:space="preserve"> tillåtet att använda kommandot "klipp ut" i excelarket. Då skadas formlerna och schemat bli odugligt!!!</t>
    </r>
  </si>
  <si>
    <t>Notera i mailet att det gäller "Tidsschema reglerad arbetstid"</t>
  </si>
  <si>
    <t>Om det kommer uppdateringar/rättelser under året 
har vi möjlighet att kontakta registrerade användare om det.</t>
  </si>
  <si>
    <t>Varje månadsark är låst. Endast de celler man kan skriva i är upplåsta för redigering.</t>
  </si>
  <si>
    <t>Schemat är för anställda med reglerad arbetstid. För förtroendearbetstid finns annat schema.</t>
  </si>
  <si>
    <t>Nytt för i år är att veckonumren finns angivna samt vägledning (fel-meddelanden) om du registrerar felaktigt.</t>
  </si>
  <si>
    <t>Anpassat till Vision ekumeniskas avtal för trossamfund.
Möjlighet att hantera flextid i schemat.  
Tidsschemat saknar funktioner för OB, mertid och övertid.</t>
  </si>
  <si>
    <t>Februari</t>
  </si>
  <si>
    <t>Om man skriver ett blanksteg i kolumnerna E-J varnas man om det i kolumn K. Markera cell för cell på den raden och tryck Del, tills felmeddelandet försvinner.</t>
  </si>
  <si>
    <t>Om man registrerar felaktigt på en rad visas felmeddelande med instruktion hur man rättar felet.</t>
  </si>
  <si>
    <t>Manuell registrering av månadens arbetstid med upp till tre arbetspass per dag. Schemat är förberett för 100% sysselsättningsgrad. Man ändrar sysselsättningsgrad genom att på fliken Uppstart ange sysselsättningsgraden för varje månad. Timmarna räknas om och visas längst ned i kolumn L på respektive månadsflik. Planeringen av arbetstiden görs också i kolumn L som heter "Schema arbetstid".</t>
  </si>
  <si>
    <t>På månadsflikarna i kolumn D är lördag och söndag markerat med vit text på röd botten. Årets helgdagar finns angivna i kolumn A. Vissa dagar arbetar man högst fyra timmar, de är markerade med texten "Halv dag" på grön botten i kolumn A.</t>
  </si>
  <si>
    <t>Mars</t>
  </si>
  <si>
    <t>Kolumn M har nu fått det nya rubriknamnet "Frånvaro". När man klickar i den kolumnen visas en lista med de val man kan göra. Här är det viktigt att man gör rätt val vid ledigheterna: Sjuk, Vab, F-led=Föräldraledig, Sem=Semester. Vid flexledig hel dag anger man samma klockslag som start och stopp i kolumnerna för Pass 1.</t>
  </si>
  <si>
    <t>April</t>
  </si>
  <si>
    <t>När du registrerar ledighet för semester (Sem) skall du göra det på de dagar som du har arbetstid registrerad på. Inte på lediga dagar och inte heller på lördag och söndag. På uppstartssidan räknar tidsschemat om eventuell nettosemesterdagar till bruttosemesterdagar, För mer info om detta, se avtalet.</t>
  </si>
  <si>
    <t>Maj</t>
  </si>
  <si>
    <t>Du registrerar alltid tiden i timmar och minuter på detta sätt: 10:15 (= klockan kvart över tio).</t>
  </si>
  <si>
    <t>Juni</t>
  </si>
  <si>
    <t>I kolumnerna som upptill är märkta med "decimal" används decimaltal för att visa tiden. Exempel: 5,5 timmar = 5 timmar och 30 minuter.</t>
  </si>
  <si>
    <t>Juli</t>
  </si>
  <si>
    <t xml:space="preserve">För frågor om schemat, sänd epost till </t>
  </si>
  <si>
    <t>Augusti</t>
  </si>
  <si>
    <t>September</t>
  </si>
  <si>
    <t>Oktober</t>
  </si>
  <si>
    <t>November</t>
  </si>
  <si>
    <t>December</t>
  </si>
  <si>
    <t>Summa</t>
  </si>
  <si>
    <t>Underlag för semesterhantering</t>
  </si>
  <si>
    <t>Frånvaro-tid</t>
  </si>
  <si>
    <t>Plan 
Arb-dagar</t>
  </si>
  <si>
    <t>Registrerade semesterdagar</t>
  </si>
  <si>
    <t>Möjliga arbetsdgr</t>
  </si>
  <si>
    <t>Brutto- semesterdgr</t>
  </si>
  <si>
    <t xml:space="preserve">        Tidsschema för reglerad arbetstid</t>
  </si>
  <si>
    <t xml:space="preserve">Anställd: </t>
  </si>
  <si>
    <t>OBS: Endast flextid hanteras i detta schema, ingen övertid!</t>
  </si>
  <si>
    <t xml:space="preserve">Flexsaldo från januari: </t>
  </si>
  <si>
    <t xml:space="preserve">Flexsaldo från förra året: </t>
  </si>
  <si>
    <t>Timmar</t>
  </si>
  <si>
    <t>Decimalt</t>
  </si>
  <si>
    <t>Beskriv-ning</t>
  </si>
  <si>
    <t>v</t>
  </si>
  <si>
    <t>Dat</t>
  </si>
  <si>
    <t>Vecko- dag</t>
  </si>
  <si>
    <t>Pass1
start</t>
  </si>
  <si>
    <t>Pass1
slut</t>
  </si>
  <si>
    <t>Pass2
start</t>
  </si>
  <si>
    <t>Pass2
slut</t>
  </si>
  <si>
    <t>Pass3
start</t>
  </si>
  <si>
    <t>Pass3
slut</t>
  </si>
  <si>
    <t>Dagens 
arbetstid</t>
  </si>
  <si>
    <t>Schema arbetstid</t>
  </si>
  <si>
    <t>Från-varo*)</t>
  </si>
  <si>
    <t>Dagens flexsaldo</t>
  </si>
  <si>
    <t>Ack flexsaldo</t>
  </si>
  <si>
    <t>Kommentar</t>
  </si>
  <si>
    <t>Frånvaro - ej flex</t>
  </si>
  <si>
    <t>Kod för kolumn L</t>
  </si>
  <si>
    <t>Ledighets-koder</t>
  </si>
  <si>
    <t>*) Frånvarotyper: Sjuk; Vab; F-led=Föräldraledig; Sem=Semester</t>
  </si>
  <si>
    <t>decimalt</t>
  </si>
  <si>
    <t>Arbetstid</t>
  </si>
  <si>
    <t>Schematid</t>
  </si>
  <si>
    <t>Flextid</t>
  </si>
  <si>
    <t>Sjuk</t>
  </si>
  <si>
    <t>Vab</t>
  </si>
  <si>
    <t>F-led</t>
  </si>
  <si>
    <t>Sem</t>
  </si>
  <si>
    <t xml:space="preserve">Flexsaldo från februari: </t>
  </si>
  <si>
    <t>Antal planerade arb-dgr:</t>
  </si>
  <si>
    <t>Antal semesterdgr:</t>
  </si>
  <si>
    <t xml:space="preserve">Summor: </t>
  </si>
  <si>
    <t>Månadens flex:</t>
  </si>
  <si>
    <t xml:space="preserve">Sysselsättningsgrad: </t>
  </si>
  <si>
    <t xml:space="preserve">Flexsaldo från april: </t>
  </si>
  <si>
    <t xml:space="preserve">Flexsaldo från mars: </t>
  </si>
  <si>
    <t xml:space="preserve">Flexsaldo från maj: </t>
  </si>
  <si>
    <t xml:space="preserve">Flexsaldo från juni: </t>
  </si>
  <si>
    <t xml:space="preserve">Flexsaldo från juli: </t>
  </si>
  <si>
    <t xml:space="preserve">Flexsaldo från augusti: </t>
  </si>
  <si>
    <t xml:space="preserve">Flexsaldo från september: </t>
  </si>
  <si>
    <t>v 40</t>
  </si>
  <si>
    <t xml:space="preserve">Flexsaldo från oktober: </t>
  </si>
  <si>
    <t xml:space="preserve">Flexsaldo från november: </t>
  </si>
  <si>
    <t>Datum</t>
  </si>
  <si>
    <t>Dag</t>
  </si>
  <si>
    <t>Helgdagar</t>
  </si>
  <si>
    <t>Förkortad beskrivn</t>
  </si>
  <si>
    <t>Veckonummer</t>
  </si>
  <si>
    <t>Dagnr</t>
  </si>
  <si>
    <t>Veckodag</t>
  </si>
  <si>
    <t>v 1</t>
  </si>
  <si>
    <t>Måndag</t>
  </si>
  <si>
    <t>Tisdag</t>
  </si>
  <si>
    <t>Onsdag</t>
  </si>
  <si>
    <t>Torsdag</t>
  </si>
  <si>
    <t>Fredag</t>
  </si>
  <si>
    <t>Lördag</t>
  </si>
  <si>
    <t>Söndag</t>
  </si>
  <si>
    <t>v 2</t>
  </si>
  <si>
    <t>Helgdag</t>
  </si>
  <si>
    <t>Kortversion</t>
  </si>
  <si>
    <t>Nyårsdagen</t>
  </si>
  <si>
    <t>Nyårsdgn</t>
  </si>
  <si>
    <t>Halvdag</t>
  </si>
  <si>
    <t>Trettondedag jul</t>
  </si>
  <si>
    <t>Trettondgn</t>
  </si>
  <si>
    <t>Alla hjärtans dag</t>
  </si>
  <si>
    <t>Hjärtandag</t>
  </si>
  <si>
    <t>v 3</t>
  </si>
  <si>
    <t>Sommartid</t>
  </si>
  <si>
    <t>Skärtorsdagen</t>
  </si>
  <si>
    <t>Långfredagen</t>
  </si>
  <si>
    <t>Långfred</t>
  </si>
  <si>
    <t>Påskdagen</t>
  </si>
  <si>
    <t>Påskdag</t>
  </si>
  <si>
    <t>Annandag påsk</t>
  </si>
  <si>
    <t>Annandag</t>
  </si>
  <si>
    <t>Valborgsmässoafton</t>
  </si>
  <si>
    <t>Valborg/Halvd</t>
  </si>
  <si>
    <t>v 4</t>
  </si>
  <si>
    <t>Första maj</t>
  </si>
  <si>
    <t>1:a maj</t>
  </si>
  <si>
    <t>Kristi Himmelsfärdsdag</t>
  </si>
  <si>
    <t>K:i h-färdsd</t>
  </si>
  <si>
    <t>Arbetsfri</t>
  </si>
  <si>
    <t>Pingstdagen</t>
  </si>
  <si>
    <t>Pingstdgn</t>
  </si>
  <si>
    <t>Mors dag</t>
  </si>
  <si>
    <t>v 5</t>
  </si>
  <si>
    <t>Sveriges Nationaldag</t>
  </si>
  <si>
    <t>Nationaldag</t>
  </si>
  <si>
    <t>Midsommar-afton</t>
  </si>
  <si>
    <t>Mids-afton</t>
  </si>
  <si>
    <t>Midsommar-dagen</t>
  </si>
  <si>
    <t>Mids-dagen</t>
  </si>
  <si>
    <t>Vintertid</t>
  </si>
  <si>
    <t>Alla helgons dag</t>
  </si>
  <si>
    <t>Alla helg d</t>
  </si>
  <si>
    <t>v 6</t>
  </si>
  <si>
    <t>Fars dag</t>
  </si>
  <si>
    <t>Lucia</t>
  </si>
  <si>
    <t>Julafton</t>
  </si>
  <si>
    <t>Juldagen</t>
  </si>
  <si>
    <t>Annandag jul</t>
  </si>
  <si>
    <t>Annand jul</t>
  </si>
  <si>
    <t>Nyårsafton</t>
  </si>
  <si>
    <t>v 7</t>
  </si>
  <si>
    <t>v 8</t>
  </si>
  <si>
    <t>v 9</t>
  </si>
  <si>
    <t>v 10</t>
  </si>
  <si>
    <t>v 11</t>
  </si>
  <si>
    <t>v 12</t>
  </si>
  <si>
    <t>v 13</t>
  </si>
  <si>
    <t>v 14</t>
  </si>
  <si>
    <t>v 15</t>
  </si>
  <si>
    <t>v 16</t>
  </si>
  <si>
    <t>v 17</t>
  </si>
  <si>
    <t>v 18</t>
  </si>
  <si>
    <t>v 19</t>
  </si>
  <si>
    <t>v 20</t>
  </si>
  <si>
    <t>v 21</t>
  </si>
  <si>
    <t>v 22</t>
  </si>
  <si>
    <t>v 23</t>
  </si>
  <si>
    <t>v 24</t>
  </si>
  <si>
    <t>v 25</t>
  </si>
  <si>
    <t>v 26</t>
  </si>
  <si>
    <t>v 27</t>
  </si>
  <si>
    <t>v 28</t>
  </si>
  <si>
    <t>v 29</t>
  </si>
  <si>
    <t>v 30</t>
  </si>
  <si>
    <t>v 31</t>
  </si>
  <si>
    <t>v 32</t>
  </si>
  <si>
    <t>v 33</t>
  </si>
  <si>
    <t>v 34</t>
  </si>
  <si>
    <t>v 35</t>
  </si>
  <si>
    <t>v 36</t>
  </si>
  <si>
    <t>v 37</t>
  </si>
  <si>
    <t>v 38</t>
  </si>
  <si>
    <t>v 39</t>
  </si>
  <si>
    <t>v 41</t>
  </si>
  <si>
    <t>v 42</t>
  </si>
  <si>
    <t>v 43</t>
  </si>
  <si>
    <t>v 44</t>
  </si>
  <si>
    <t>v 45</t>
  </si>
  <si>
    <t>v 46</t>
  </si>
  <si>
    <t>v 47</t>
  </si>
  <si>
    <t>v 48</t>
  </si>
  <si>
    <t>v 49</t>
  </si>
  <si>
    <t>v 50</t>
  </si>
  <si>
    <t>v 51</t>
  </si>
  <si>
    <t>v 52</t>
  </si>
  <si>
    <t>Vi spar endast din epostadress - ingen annan uppgift om dig.</t>
  </si>
  <si>
    <t>Skriv ditt namn på uppstartsfliken</t>
  </si>
  <si>
    <t>Välkommen till 2020 års tidsschema för reglerad arbetstid.</t>
  </si>
  <si>
    <t>Registrera dig som användare av 2020 års tidsschema till:</t>
  </si>
  <si>
    <t>Ver 1</t>
  </si>
  <si>
    <t>Handbok till tidsschema för 2020</t>
  </si>
  <si>
    <t>Vanligaste helgdagarna i Sverige under 2020:</t>
  </si>
  <si>
    <t>v 53</t>
  </si>
  <si>
    <t>Arbetsfri dag</t>
  </si>
  <si>
    <t>Dag före Kristi H-färdsdag</t>
  </si>
  <si>
    <t>Dag före Alla helgons dag</t>
  </si>
  <si>
    <t>Hjälp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</si>
</sst>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41D]mmmm"/>
    <numFmt numFmtId="166" formatCode="0.000000"/>
    <numFmt numFmtId="167" formatCode="dd"/>
    <numFmt numFmtId="168" formatCode="0.00000"/>
  </numFmts>
  <fonts count="30" x14ac:knownFonts="1">
    <font>
      <sz val="10"/>
      <color rgb="FF000000"/>
      <name val="Arial"/>
    </font>
    <font>
      <sz val="10"/>
      <name val="Arial"/>
      <family val="2"/>
    </font>
    <font>
      <sz val="20"/>
      <name val="Arial"/>
      <family val="2"/>
    </font>
    <font>
      <sz val="11"/>
      <name val="Arial"/>
      <family val="2"/>
    </font>
    <font>
      <sz val="14"/>
      <name val="Arial"/>
      <family val="2"/>
    </font>
    <font>
      <b/>
      <sz val="11"/>
      <color rgb="FFFF0000"/>
      <name val="Arial"/>
      <family val="2"/>
    </font>
    <font>
      <i/>
      <sz val="11"/>
      <name val="Arial"/>
      <family val="2"/>
    </font>
    <font>
      <b/>
      <sz val="12"/>
      <name val="Arial"/>
      <family val="2"/>
    </font>
    <font>
      <sz val="10"/>
      <name val="Arial"/>
      <family val="2"/>
    </font>
    <font>
      <i/>
      <sz val="10"/>
      <name val="Arial"/>
      <family val="2"/>
    </font>
    <font>
      <b/>
      <sz val="10"/>
      <name val="Arial"/>
      <family val="2"/>
    </font>
    <font>
      <u/>
      <sz val="10"/>
      <color rgb="FF0000FF"/>
      <name val="Arial"/>
      <family val="2"/>
    </font>
    <font>
      <u/>
      <sz val="10"/>
      <color rgb="FF0000FF"/>
      <name val="Arial"/>
      <family val="2"/>
    </font>
    <font>
      <i/>
      <sz val="9"/>
      <name val="Arial"/>
      <family val="2"/>
    </font>
    <font>
      <sz val="9"/>
      <name val="Arial"/>
      <family val="2"/>
    </font>
    <font>
      <sz val="8"/>
      <name val="Arial"/>
      <family val="2"/>
    </font>
    <font>
      <sz val="16"/>
      <name val="Arial"/>
      <family val="2"/>
    </font>
    <font>
      <sz val="18"/>
      <name val="Arial"/>
      <family val="2"/>
    </font>
    <font>
      <b/>
      <sz val="8"/>
      <name val="Arial"/>
      <family val="2"/>
    </font>
    <font>
      <i/>
      <sz val="8"/>
      <name val="Arial"/>
      <family val="2"/>
    </font>
    <font>
      <sz val="8"/>
      <color rgb="FF0070C0"/>
      <name val="Arial"/>
      <family val="2"/>
    </font>
    <font>
      <sz val="11"/>
      <color rgb="FF000000"/>
      <name val="Calibri"/>
      <family val="2"/>
    </font>
    <font>
      <b/>
      <sz val="10"/>
      <color rgb="FF0066CC"/>
      <name val="Arial"/>
      <family val="2"/>
    </font>
    <font>
      <sz val="10"/>
      <color rgb="FFFF0000"/>
      <name val="Arial"/>
      <family val="2"/>
    </font>
    <font>
      <b/>
      <sz val="10"/>
      <color rgb="FFFF0000"/>
      <name val="Arial"/>
      <family val="2"/>
    </font>
    <font>
      <sz val="10"/>
      <name val="Arial"/>
      <family val="2"/>
    </font>
    <font>
      <sz val="10"/>
      <color rgb="FF000000"/>
      <name val="Arial"/>
      <family val="2"/>
    </font>
    <font>
      <b/>
      <sz val="10"/>
      <name val="Arial"/>
      <family val="2"/>
    </font>
    <font>
      <sz val="14"/>
      <name val="Arial"/>
      <family val="2"/>
    </font>
    <font>
      <u/>
      <sz val="10"/>
      <color theme="10"/>
      <name val="Arial"/>
    </font>
  </fonts>
  <fills count="14">
    <fill>
      <patternFill patternType="none"/>
    </fill>
    <fill>
      <patternFill patternType="gray125"/>
    </fill>
    <fill>
      <patternFill patternType="solid">
        <fgColor rgb="FFFBD4B4"/>
        <bgColor rgb="FFFBD4B4"/>
      </patternFill>
    </fill>
    <fill>
      <patternFill patternType="solid">
        <fgColor rgb="FFC2D69B"/>
        <bgColor rgb="FFC2D69B"/>
      </patternFill>
    </fill>
    <fill>
      <patternFill patternType="solid">
        <fgColor rgb="FFD6E3BC"/>
        <bgColor rgb="FFD6E3BC"/>
      </patternFill>
    </fill>
    <fill>
      <patternFill patternType="solid">
        <fgColor rgb="FFE5B8B7"/>
        <bgColor rgb="FFE5B8B7"/>
      </patternFill>
    </fill>
    <fill>
      <patternFill patternType="solid">
        <fgColor rgb="FFF2DBDB"/>
        <bgColor rgb="FFF2DBDB"/>
      </patternFill>
    </fill>
    <fill>
      <patternFill patternType="solid">
        <fgColor rgb="FFFFFF00"/>
        <bgColor rgb="FFFFFF00"/>
      </patternFill>
    </fill>
    <fill>
      <patternFill patternType="solid">
        <fgColor rgb="FF92D050"/>
        <bgColor rgb="FF92D050"/>
      </patternFill>
    </fill>
    <fill>
      <patternFill patternType="solid">
        <fgColor rgb="FFFF6699"/>
        <bgColor rgb="FFFF6699"/>
      </patternFill>
    </fill>
    <fill>
      <patternFill patternType="solid">
        <fgColor rgb="FFD8D8D8"/>
        <bgColor rgb="FFD8D8D8"/>
      </patternFill>
    </fill>
    <fill>
      <patternFill patternType="solid">
        <fgColor rgb="FFFABF8F"/>
        <bgColor rgb="FFFABF8F"/>
      </patternFill>
    </fill>
    <fill>
      <patternFill patternType="solid">
        <fgColor theme="5" tint="0.59999389629810485"/>
        <bgColor indexed="64"/>
      </patternFill>
    </fill>
    <fill>
      <patternFill patternType="solid">
        <fgColor theme="9" tint="0.59999389629810485"/>
        <bgColor indexed="64"/>
      </patternFill>
    </fill>
  </fills>
  <borders count="65">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style="medium">
        <color rgb="FF000000"/>
      </left>
      <right style="thin">
        <color rgb="FF000000"/>
      </right>
      <top style="medium">
        <color rgb="FF000000"/>
      </top>
      <bottom style="medium">
        <color rgb="FF000000"/>
      </bottom>
      <diagonal/>
    </border>
    <border>
      <left/>
      <right/>
      <top/>
      <bottom/>
      <diagonal/>
    </border>
    <border>
      <left/>
      <right style="thin">
        <color rgb="FF000000"/>
      </right>
      <top/>
      <bottom/>
      <diagonal/>
    </border>
    <border>
      <left/>
      <right/>
      <top/>
      <bottom/>
      <diagonal/>
    </border>
    <border>
      <left/>
      <right/>
      <top/>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thin">
        <color rgb="FF000000"/>
      </top>
      <bottom style="thin">
        <color rgb="FF000000"/>
      </bottom>
      <diagonal/>
    </border>
    <border>
      <left style="medium">
        <color rgb="FFFF0000"/>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FF0000"/>
      </left>
      <right/>
      <top style="thin">
        <color rgb="FF000000"/>
      </top>
      <bottom style="thin">
        <color rgb="FF000000"/>
      </bottom>
      <diagonal/>
    </border>
    <border>
      <left style="thin">
        <color rgb="FF000000"/>
      </left>
      <right style="medium">
        <color rgb="FFFF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3">
    <xf numFmtId="0" fontId="0" fillId="0" borderId="0"/>
    <xf numFmtId="0" fontId="25" fillId="0" borderId="10"/>
    <xf numFmtId="0" fontId="29" fillId="0" borderId="0" applyNumberFormat="0" applyFill="0" applyBorder="0" applyAlignment="0" applyProtection="0"/>
  </cellStyleXfs>
  <cellXfs count="198">
    <xf numFmtId="0" fontId="0" fillId="0" borderId="0" xfId="0"/>
    <xf numFmtId="0" fontId="1" fillId="0" borderId="0" xfId="0" applyFont="1"/>
    <xf numFmtId="0" fontId="2" fillId="0" borderId="0" xfId="0" applyFont="1" applyAlignment="1">
      <alignment wrapText="1"/>
    </xf>
    <xf numFmtId="0" fontId="3" fillId="0" borderId="0" xfId="0" applyFont="1" applyAlignment="1">
      <alignment horizontal="center" wrapText="1"/>
    </xf>
    <xf numFmtId="0" fontId="3" fillId="0" borderId="0" xfId="0" applyFont="1" applyAlignment="1">
      <alignment wrapText="1"/>
    </xf>
    <xf numFmtId="0" fontId="1" fillId="0" borderId="0" xfId="0" applyFont="1" applyAlignment="1">
      <alignment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4" fillId="0" borderId="0" xfId="0" applyFont="1" applyAlignment="1">
      <alignment horizontal="right" wrapText="1"/>
    </xf>
    <xf numFmtId="0" fontId="1" fillId="0" borderId="3" xfId="0" applyFont="1" applyBorder="1" applyAlignment="1">
      <alignment horizontal="center" wrapText="1"/>
    </xf>
    <xf numFmtId="0" fontId="4" fillId="0" borderId="0" xfId="0" applyFont="1"/>
    <xf numFmtId="0" fontId="1" fillId="2" borderId="5" xfId="0" applyFont="1" applyFill="1" applyBorder="1" applyAlignment="1">
      <alignment horizontal="center" wrapText="1"/>
    </xf>
    <xf numFmtId="0" fontId="6" fillId="3" borderId="6" xfId="0" applyFont="1" applyFill="1" applyBorder="1" applyAlignment="1">
      <alignment horizontal="right" wrapText="1"/>
    </xf>
    <xf numFmtId="0" fontId="1" fillId="0" borderId="4" xfId="0" applyFont="1" applyBorder="1" applyAlignment="1">
      <alignment horizontal="center" wrapText="1"/>
    </xf>
    <xf numFmtId="0" fontId="1" fillId="0" borderId="8" xfId="0" applyFont="1" applyBorder="1" applyAlignment="1">
      <alignment horizontal="center" wrapText="1"/>
    </xf>
    <xf numFmtId="0" fontId="9" fillId="3" borderId="11" xfId="0" applyFont="1" applyFill="1" applyBorder="1" applyAlignment="1">
      <alignment horizontal="center" wrapText="1"/>
    </xf>
    <xf numFmtId="0" fontId="9" fillId="3" borderId="12" xfId="0" applyFont="1" applyFill="1" applyBorder="1" applyAlignment="1">
      <alignment horizontal="center" wrapText="1"/>
    </xf>
    <xf numFmtId="0" fontId="3" fillId="4" borderId="13" xfId="0" applyFont="1" applyFill="1" applyBorder="1" applyAlignment="1">
      <alignment horizontal="right" wrapText="1"/>
    </xf>
    <xf numFmtId="46" fontId="1" fillId="4" borderId="15" xfId="0" applyNumberFormat="1" applyFont="1" applyFill="1" applyBorder="1" applyAlignment="1">
      <alignment horizontal="center" shrinkToFit="1"/>
    </xf>
    <xf numFmtId="46" fontId="1" fillId="4" borderId="15" xfId="0" applyNumberFormat="1" applyFont="1" applyFill="1" applyBorder="1" applyAlignment="1">
      <alignment horizontal="center"/>
    </xf>
    <xf numFmtId="2" fontId="1" fillId="4" borderId="16" xfId="0" applyNumberFormat="1" applyFont="1" applyFill="1" applyBorder="1" applyAlignment="1">
      <alignment horizontal="center"/>
    </xf>
    <xf numFmtId="0" fontId="3" fillId="4" borderId="17" xfId="0" applyFont="1" applyFill="1" applyBorder="1" applyAlignment="1">
      <alignment horizontal="right" wrapText="1"/>
    </xf>
    <xf numFmtId="46" fontId="1" fillId="4" borderId="19" xfId="0" applyNumberFormat="1" applyFont="1" applyFill="1" applyBorder="1" applyAlignment="1">
      <alignment horizontal="center"/>
    </xf>
    <xf numFmtId="2" fontId="1" fillId="4" borderId="22" xfId="0" applyNumberFormat="1" applyFont="1" applyFill="1" applyBorder="1" applyAlignment="1">
      <alignment horizontal="center"/>
    </xf>
    <xf numFmtId="0" fontId="3" fillId="4" borderId="23" xfId="0" applyFont="1" applyFill="1" applyBorder="1" applyAlignment="1">
      <alignment horizontal="right" wrapText="1"/>
    </xf>
    <xf numFmtId="46" fontId="1" fillId="4" borderId="24" xfId="0" applyNumberFormat="1" applyFont="1" applyFill="1" applyBorder="1" applyAlignment="1">
      <alignment horizontal="center"/>
    </xf>
    <xf numFmtId="2" fontId="1" fillId="4" borderId="25" xfId="0" applyNumberFormat="1" applyFont="1" applyFill="1" applyBorder="1" applyAlignment="1">
      <alignment horizontal="center"/>
    </xf>
    <xf numFmtId="0" fontId="3" fillId="3" borderId="26" xfId="0" applyFont="1" applyFill="1" applyBorder="1" applyAlignment="1">
      <alignment horizontal="right" wrapText="1"/>
    </xf>
    <xf numFmtId="9" fontId="1" fillId="3" borderId="27" xfId="0" applyNumberFormat="1" applyFont="1" applyFill="1" applyBorder="1" applyAlignment="1">
      <alignment horizontal="center"/>
    </xf>
    <xf numFmtId="46" fontId="1" fillId="3" borderId="27" xfId="0" applyNumberFormat="1" applyFont="1" applyFill="1" applyBorder="1" applyAlignment="1">
      <alignment horizontal="center"/>
    </xf>
    <xf numFmtId="2" fontId="1" fillId="3" borderId="28" xfId="0" applyNumberFormat="1" applyFont="1" applyFill="1" applyBorder="1" applyAlignment="1">
      <alignment horizontal="center"/>
    </xf>
    <xf numFmtId="0" fontId="6" fillId="5" borderId="6" xfId="0" applyFont="1" applyFill="1" applyBorder="1" applyAlignment="1">
      <alignment horizontal="right" wrapText="1"/>
    </xf>
    <xf numFmtId="0" fontId="9" fillId="5" borderId="11" xfId="0" applyFont="1" applyFill="1" applyBorder="1" applyAlignment="1">
      <alignment horizontal="center" wrapText="1"/>
    </xf>
    <xf numFmtId="0" fontId="13" fillId="5" borderId="11" xfId="0" applyFont="1" applyFill="1" applyBorder="1" applyAlignment="1">
      <alignment horizontal="center" wrapText="1"/>
    </xf>
    <xf numFmtId="0" fontId="14" fillId="5" borderId="32" xfId="0" applyFont="1" applyFill="1" applyBorder="1" applyAlignment="1">
      <alignment horizontal="center" wrapText="1"/>
    </xf>
    <xf numFmtId="0" fontId="9" fillId="5" borderId="12" xfId="0" applyFont="1" applyFill="1" applyBorder="1" applyAlignment="1">
      <alignment horizontal="center" wrapText="1"/>
    </xf>
    <xf numFmtId="0" fontId="1" fillId="6" borderId="13" xfId="0" applyFont="1" applyFill="1" applyBorder="1" applyAlignment="1">
      <alignment horizontal="right" wrapText="1"/>
    </xf>
    <xf numFmtId="2" fontId="1" fillId="6" borderId="15" xfId="0" applyNumberFormat="1" applyFont="1" applyFill="1" applyBorder="1" applyAlignment="1">
      <alignment horizontal="center"/>
    </xf>
    <xf numFmtId="0" fontId="1" fillId="6" borderId="15" xfId="0" applyFont="1" applyFill="1" applyBorder="1" applyAlignment="1">
      <alignment horizontal="center"/>
    </xf>
    <xf numFmtId="0" fontId="1" fillId="6" borderId="16" xfId="0" applyFont="1" applyFill="1" applyBorder="1" applyAlignment="1">
      <alignment horizontal="center"/>
    </xf>
    <xf numFmtId="2" fontId="1" fillId="6" borderId="19" xfId="0" applyNumberFormat="1" applyFont="1" applyFill="1" applyBorder="1" applyAlignment="1">
      <alignment horizontal="center"/>
    </xf>
    <xf numFmtId="0" fontId="1" fillId="6" borderId="19" xfId="0" applyFont="1" applyFill="1" applyBorder="1" applyAlignment="1">
      <alignment horizontal="center"/>
    </xf>
    <xf numFmtId="0" fontId="1" fillId="6" borderId="22" xfId="0" applyFont="1" applyFill="1" applyBorder="1" applyAlignment="1">
      <alignment horizontal="center"/>
    </xf>
    <xf numFmtId="0" fontId="1" fillId="6" borderId="23" xfId="0" applyFont="1" applyFill="1" applyBorder="1" applyAlignment="1">
      <alignment horizontal="right" wrapText="1"/>
    </xf>
    <xf numFmtId="2" fontId="1" fillId="6" borderId="24" xfId="0" applyNumberFormat="1" applyFont="1" applyFill="1" applyBorder="1" applyAlignment="1">
      <alignment horizontal="center"/>
    </xf>
    <xf numFmtId="0" fontId="1" fillId="6" borderId="24" xfId="0" applyFont="1" applyFill="1" applyBorder="1" applyAlignment="1">
      <alignment horizontal="center"/>
    </xf>
    <xf numFmtId="0" fontId="1" fillId="6" borderId="25" xfId="0" applyFont="1" applyFill="1" applyBorder="1" applyAlignment="1">
      <alignment horizontal="center"/>
    </xf>
    <xf numFmtId="0" fontId="3" fillId="5" borderId="26" xfId="0" applyFont="1" applyFill="1" applyBorder="1" applyAlignment="1">
      <alignment horizontal="right" wrapText="1"/>
    </xf>
    <xf numFmtId="2" fontId="1" fillId="5" borderId="27" xfId="0" applyNumberFormat="1" applyFont="1" applyFill="1" applyBorder="1" applyAlignment="1">
      <alignment horizontal="center"/>
    </xf>
    <xf numFmtId="0" fontId="1" fillId="5" borderId="27" xfId="0" applyFont="1" applyFill="1" applyBorder="1" applyAlignment="1">
      <alignment horizontal="center"/>
    </xf>
    <xf numFmtId="0" fontId="1" fillId="5" borderId="28" xfId="0" applyFont="1" applyFill="1" applyBorder="1" applyAlignment="1">
      <alignment horizontal="center"/>
    </xf>
    <xf numFmtId="0" fontId="15" fillId="0" borderId="0" xfId="0" applyFont="1"/>
    <xf numFmtId="0" fontId="16" fillId="0" borderId="0" xfId="0" applyFont="1" applyAlignment="1">
      <alignment horizontal="left"/>
    </xf>
    <xf numFmtId="0" fontId="3" fillId="0" borderId="0" xfId="0" applyFont="1" applyAlignment="1">
      <alignment horizontal="center"/>
    </xf>
    <xf numFmtId="165" fontId="3" fillId="0" borderId="0" xfId="0" applyNumberFormat="1" applyFont="1"/>
    <xf numFmtId="20" fontId="1" fillId="0" borderId="0" xfId="0" applyNumberFormat="1" applyFont="1"/>
    <xf numFmtId="0" fontId="1" fillId="0" borderId="0" xfId="0" applyFont="1" applyAlignment="1">
      <alignment horizontal="center"/>
    </xf>
    <xf numFmtId="17" fontId="18" fillId="0" borderId="0" xfId="0" applyNumberFormat="1" applyFont="1"/>
    <xf numFmtId="0" fontId="1" fillId="0" borderId="0" xfId="0" applyFont="1" applyAlignment="1">
      <alignment horizontal="right"/>
    </xf>
    <xf numFmtId="1" fontId="1" fillId="0" borderId="0" xfId="0" applyNumberFormat="1" applyFont="1" applyAlignment="1">
      <alignment horizontal="center"/>
    </xf>
    <xf numFmtId="2" fontId="1" fillId="0" borderId="0" xfId="0" applyNumberFormat="1" applyFont="1"/>
    <xf numFmtId="20" fontId="19" fillId="0" borderId="0" xfId="0" applyNumberFormat="1" applyFont="1" applyAlignment="1">
      <alignment horizontal="right"/>
    </xf>
    <xf numFmtId="0" fontId="1" fillId="0" borderId="19" xfId="0" applyFont="1" applyBorder="1"/>
    <xf numFmtId="0" fontId="1" fillId="0" borderId="19" xfId="0" applyFont="1" applyBorder="1" applyAlignment="1">
      <alignment horizontal="center"/>
    </xf>
    <xf numFmtId="0" fontId="1" fillId="0" borderId="4" xfId="0" applyFont="1" applyBorder="1"/>
    <xf numFmtId="0" fontId="1" fillId="0" borderId="20" xfId="0" applyFont="1" applyBorder="1"/>
    <xf numFmtId="0" fontId="19" fillId="0" borderId="19" xfId="0" applyFont="1" applyBorder="1" applyAlignment="1">
      <alignment horizontal="center" wrapText="1"/>
    </xf>
    <xf numFmtId="20" fontId="19" fillId="0" borderId="19" xfId="0" applyNumberFormat="1" applyFont="1" applyBorder="1" applyAlignment="1">
      <alignment horizontal="center" wrapText="1"/>
    </xf>
    <xf numFmtId="0" fontId="19" fillId="0" borderId="33" xfId="0" applyFont="1" applyBorder="1" applyAlignment="1">
      <alignment horizontal="center" wrapText="1"/>
    </xf>
    <xf numFmtId="0" fontId="19" fillId="7" borderId="34" xfId="0" applyFont="1" applyFill="1" applyBorder="1" applyAlignment="1">
      <alignment horizontal="center" wrapText="1"/>
    </xf>
    <xf numFmtId="0" fontId="19" fillId="7" borderId="19" xfId="0" applyFont="1" applyFill="1" applyBorder="1" applyAlignment="1">
      <alignment horizontal="center" wrapText="1"/>
    </xf>
    <xf numFmtId="0" fontId="19" fillId="8" borderId="34" xfId="0" applyFont="1" applyFill="1" applyBorder="1" applyAlignment="1">
      <alignment horizontal="center" wrapText="1"/>
    </xf>
    <xf numFmtId="0" fontId="19" fillId="8" borderId="19" xfId="0" applyFont="1" applyFill="1" applyBorder="1" applyAlignment="1">
      <alignment horizontal="center" wrapText="1"/>
    </xf>
    <xf numFmtId="0" fontId="19" fillId="9" borderId="34" xfId="0" applyFont="1" applyFill="1" applyBorder="1" applyAlignment="1">
      <alignment horizontal="center" wrapText="1"/>
    </xf>
    <xf numFmtId="0" fontId="19" fillId="9" borderId="19" xfId="0" applyFont="1" applyFill="1" applyBorder="1" applyAlignment="1">
      <alignment horizontal="center" wrapText="1"/>
    </xf>
    <xf numFmtId="0" fontId="19" fillId="0" borderId="34" xfId="0" applyFont="1" applyBorder="1" applyAlignment="1">
      <alignment horizontal="center" wrapText="1"/>
    </xf>
    <xf numFmtId="20" fontId="1" fillId="0" borderId="19" xfId="0" applyNumberFormat="1" applyFont="1" applyBorder="1"/>
    <xf numFmtId="166" fontId="1" fillId="0" borderId="19" xfId="0" applyNumberFormat="1" applyFont="1" applyBorder="1"/>
    <xf numFmtId="0" fontId="19" fillId="0" borderId="35" xfId="0" applyFont="1" applyBorder="1" applyAlignment="1">
      <alignment horizontal="center" wrapText="1"/>
    </xf>
    <xf numFmtId="0" fontId="19" fillId="0" borderId="0" xfId="0" applyFont="1" applyAlignment="1">
      <alignment horizontal="center" wrapText="1"/>
    </xf>
    <xf numFmtId="20" fontId="19" fillId="0" borderId="19" xfId="0" applyNumberFormat="1" applyFont="1" applyBorder="1" applyAlignment="1">
      <alignment horizontal="right"/>
    </xf>
    <xf numFmtId="0" fontId="19" fillId="0" borderId="38" xfId="0" applyFont="1" applyBorder="1" applyAlignment="1">
      <alignment horizontal="center" wrapText="1"/>
    </xf>
    <xf numFmtId="14" fontId="15" fillId="0" borderId="19" xfId="0" applyNumberFormat="1" applyFont="1" applyBorder="1"/>
    <xf numFmtId="2" fontId="15" fillId="0" borderId="19" xfId="0" applyNumberFormat="1" applyFont="1" applyBorder="1"/>
    <xf numFmtId="167" fontId="15" fillId="0" borderId="19" xfId="0" applyNumberFormat="1" applyFont="1" applyBorder="1" applyAlignment="1">
      <alignment horizontal="center"/>
    </xf>
    <xf numFmtId="14" fontId="15" fillId="0" borderId="33" xfId="0" applyNumberFormat="1" applyFont="1" applyBorder="1"/>
    <xf numFmtId="20" fontId="1" fillId="10" borderId="41" xfId="0" applyNumberFormat="1" applyFont="1" applyFill="1" applyBorder="1" applyAlignment="1">
      <alignment horizontal="right"/>
    </xf>
    <xf numFmtId="2" fontId="1" fillId="10" borderId="19" xfId="0" applyNumberFormat="1" applyFont="1" applyFill="1" applyBorder="1"/>
    <xf numFmtId="2" fontId="1" fillId="11" borderId="19" xfId="0" applyNumberFormat="1" applyFont="1" applyFill="1" applyBorder="1"/>
    <xf numFmtId="2" fontId="1" fillId="0" borderId="19" xfId="0" applyNumberFormat="1" applyFont="1" applyBorder="1"/>
    <xf numFmtId="168" fontId="1" fillId="0" borderId="0" xfId="0" applyNumberFormat="1" applyFont="1"/>
    <xf numFmtId="1" fontId="1" fillId="0" borderId="0" xfId="0" applyNumberFormat="1" applyFont="1"/>
    <xf numFmtId="0" fontId="14" fillId="0" borderId="35" xfId="0" applyFont="1" applyBorder="1" applyAlignment="1">
      <alignment wrapText="1"/>
    </xf>
    <xf numFmtId="0" fontId="14" fillId="0" borderId="35" xfId="0" applyFont="1" applyBorder="1"/>
    <xf numFmtId="0" fontId="14" fillId="0" borderId="2" xfId="0" applyFont="1" applyBorder="1"/>
    <xf numFmtId="0" fontId="14" fillId="0" borderId="0" xfId="0" applyFont="1"/>
    <xf numFmtId="0" fontId="15" fillId="0" borderId="0" xfId="0" quotePrefix="1" applyFont="1" applyAlignment="1">
      <alignment horizontal="right"/>
    </xf>
    <xf numFmtId="20" fontId="15" fillId="0" borderId="0" xfId="0" applyNumberFormat="1" applyFont="1" applyAlignment="1">
      <alignment horizontal="right"/>
    </xf>
    <xf numFmtId="46" fontId="1" fillId="0" borderId="0" xfId="0" applyNumberFormat="1" applyFont="1" applyAlignment="1">
      <alignment shrinkToFit="1"/>
    </xf>
    <xf numFmtId="20" fontId="1" fillId="0" borderId="0" xfId="0" applyNumberFormat="1" applyFont="1" applyAlignment="1">
      <alignment horizontal="center"/>
    </xf>
    <xf numFmtId="20" fontId="14" fillId="0" borderId="0" xfId="0" applyNumberFormat="1" applyFont="1" applyAlignment="1">
      <alignment horizontal="right"/>
    </xf>
    <xf numFmtId="9" fontId="1" fillId="0" borderId="0" xfId="0" applyNumberFormat="1" applyFont="1"/>
    <xf numFmtId="46" fontId="1" fillId="0" borderId="0" xfId="0" applyNumberFormat="1" applyFont="1"/>
    <xf numFmtId="0" fontId="21" fillId="0" borderId="20" xfId="0" applyFont="1" applyBorder="1"/>
    <xf numFmtId="0" fontId="21" fillId="0" borderId="42" xfId="0" applyFont="1" applyBorder="1"/>
    <xf numFmtId="0" fontId="21" fillId="0" borderId="43" xfId="0" applyFont="1" applyBorder="1" applyAlignment="1">
      <alignment horizontal="center"/>
    </xf>
    <xf numFmtId="0" fontId="21" fillId="0" borderId="44" xfId="0" applyFont="1" applyBorder="1"/>
    <xf numFmtId="0" fontId="21" fillId="0" borderId="0" xfId="0" applyFont="1"/>
    <xf numFmtId="14" fontId="21" fillId="0" borderId="0" xfId="0" applyNumberFormat="1" applyFont="1"/>
    <xf numFmtId="0" fontId="21" fillId="0" borderId="45" xfId="0" applyFont="1" applyBorder="1" applyAlignment="1">
      <alignment horizontal="center"/>
    </xf>
    <xf numFmtId="0" fontId="21" fillId="0" borderId="46" xfId="0" applyFont="1" applyBorder="1"/>
    <xf numFmtId="0" fontId="21" fillId="0" borderId="47" xfId="0" applyFont="1" applyBorder="1" applyAlignment="1">
      <alignment horizontal="center"/>
    </xf>
    <xf numFmtId="0" fontId="21" fillId="0" borderId="48" xfId="0" applyFont="1" applyBorder="1"/>
    <xf numFmtId="15" fontId="21" fillId="0" borderId="0" xfId="0" applyNumberFormat="1" applyFont="1"/>
    <xf numFmtId="0" fontId="21" fillId="0" borderId="49" xfId="0" applyFont="1" applyBorder="1"/>
    <xf numFmtId="0" fontId="21" fillId="0" borderId="50" xfId="0" applyFont="1" applyBorder="1"/>
    <xf numFmtId="0" fontId="21" fillId="0" borderId="51" xfId="0" applyFont="1" applyBorder="1"/>
    <xf numFmtId="0" fontId="21" fillId="0" borderId="52" xfId="0" applyFont="1" applyBorder="1"/>
    <xf numFmtId="0" fontId="21" fillId="0" borderId="53" xfId="0" applyFont="1" applyBorder="1"/>
    <xf numFmtId="20" fontId="1" fillId="12" borderId="39" xfId="0" applyNumberFormat="1" applyFont="1" applyFill="1" applyBorder="1" applyProtection="1">
      <protection locked="0"/>
    </xf>
    <xf numFmtId="20" fontId="1" fillId="12" borderId="40" xfId="0" applyNumberFormat="1" applyFont="1" applyFill="1" applyBorder="1" applyProtection="1">
      <protection locked="0"/>
    </xf>
    <xf numFmtId="20" fontId="1" fillId="12" borderId="34" xfId="0" applyNumberFormat="1" applyFont="1" applyFill="1" applyBorder="1" applyProtection="1">
      <protection locked="0"/>
    </xf>
    <xf numFmtId="20" fontId="1" fillId="12" borderId="19" xfId="0" applyNumberFormat="1" applyFont="1" applyFill="1" applyBorder="1" applyProtection="1">
      <protection locked="0"/>
    </xf>
    <xf numFmtId="20" fontId="1" fillId="0" borderId="39" xfId="0" applyNumberFormat="1" applyFont="1" applyBorder="1" applyProtection="1">
      <protection locked="0"/>
    </xf>
    <xf numFmtId="20" fontId="1" fillId="0" borderId="40" xfId="0" applyNumberFormat="1" applyFont="1" applyBorder="1" applyProtection="1">
      <protection locked="0"/>
    </xf>
    <xf numFmtId="20" fontId="1" fillId="0" borderId="34" xfId="0" applyNumberFormat="1" applyFont="1" applyBorder="1" applyProtection="1">
      <protection locked="0"/>
    </xf>
    <xf numFmtId="20" fontId="1" fillId="0" borderId="19" xfId="0" applyNumberFormat="1" applyFont="1" applyBorder="1" applyProtection="1">
      <protection locked="0"/>
    </xf>
    <xf numFmtId="20" fontId="1" fillId="0" borderId="19" xfId="0" applyNumberFormat="1" applyFont="1" applyBorder="1" applyAlignment="1" applyProtection="1">
      <alignment horizontal="center" shrinkToFit="1"/>
      <protection locked="0"/>
    </xf>
    <xf numFmtId="0" fontId="1" fillId="0" borderId="19" xfId="0" applyFont="1" applyBorder="1" applyProtection="1">
      <protection locked="0"/>
    </xf>
    <xf numFmtId="164" fontId="1" fillId="0" borderId="14" xfId="0" applyNumberFormat="1" applyFont="1" applyBorder="1" applyAlignment="1" applyProtection="1">
      <alignment horizontal="center"/>
      <protection locked="0"/>
    </xf>
    <xf numFmtId="164" fontId="1" fillId="0" borderId="19" xfId="0" applyNumberFormat="1" applyFont="1" applyBorder="1" applyAlignment="1" applyProtection="1">
      <alignment horizontal="center"/>
      <protection locked="0"/>
    </xf>
    <xf numFmtId="164" fontId="1" fillId="0" borderId="24" xfId="0" applyNumberFormat="1" applyFont="1" applyBorder="1" applyAlignment="1" applyProtection="1">
      <alignment horizontal="center"/>
      <protection locked="0"/>
    </xf>
    <xf numFmtId="0" fontId="26" fillId="0" borderId="10" xfId="0" applyFont="1" applyBorder="1" applyAlignment="1">
      <alignment horizontal="center"/>
    </xf>
    <xf numFmtId="0" fontId="26" fillId="0" borderId="8" xfId="0" applyFont="1" applyBorder="1" applyAlignment="1">
      <alignment horizontal="center"/>
    </xf>
    <xf numFmtId="0" fontId="0" fillId="0" borderId="0" xfId="0"/>
    <xf numFmtId="0" fontId="1" fillId="0" borderId="10" xfId="0" applyFont="1" applyBorder="1" applyAlignment="1">
      <alignment horizontal="center" wrapText="1"/>
    </xf>
    <xf numFmtId="0" fontId="26" fillId="0" borderId="4" xfId="0" applyFont="1" applyBorder="1" applyAlignment="1">
      <alignment horizontal="center"/>
    </xf>
    <xf numFmtId="14" fontId="25" fillId="0" borderId="54" xfId="1" applyNumberFormat="1" applyBorder="1" applyAlignment="1">
      <alignment horizontal="center"/>
    </xf>
    <xf numFmtId="0" fontId="25" fillId="0" borderId="55" xfId="1" applyBorder="1" applyAlignment="1">
      <alignment horizontal="center"/>
    </xf>
    <xf numFmtId="0" fontId="25" fillId="0" borderId="56" xfId="1" applyBorder="1"/>
    <xf numFmtId="14" fontId="25" fillId="0" borderId="57" xfId="1" applyNumberFormat="1" applyBorder="1" applyAlignment="1">
      <alignment horizontal="center"/>
    </xf>
    <xf numFmtId="0" fontId="25" fillId="0" borderId="58" xfId="1" applyBorder="1" applyAlignment="1">
      <alignment horizontal="center"/>
    </xf>
    <xf numFmtId="0" fontId="25" fillId="0" borderId="59" xfId="1" applyBorder="1"/>
    <xf numFmtId="15" fontId="25" fillId="0" borderId="59" xfId="1" applyNumberFormat="1" applyBorder="1"/>
    <xf numFmtId="14" fontId="25" fillId="0" borderId="60" xfId="1" applyNumberFormat="1" applyBorder="1" applyAlignment="1">
      <alignment horizontal="center"/>
    </xf>
    <xf numFmtId="0" fontId="25" fillId="0" borderId="61" xfId="1" applyBorder="1" applyAlignment="1">
      <alignment horizontal="center"/>
    </xf>
    <xf numFmtId="14" fontId="25" fillId="0" borderId="62" xfId="1" applyNumberFormat="1" applyBorder="1" applyAlignment="1">
      <alignment horizontal="center"/>
    </xf>
    <xf numFmtId="0" fontId="25" fillId="0" borderId="63" xfId="1" applyBorder="1" applyAlignment="1">
      <alignment horizontal="center"/>
    </xf>
    <xf numFmtId="0" fontId="25" fillId="0" borderId="64" xfId="1" applyBorder="1"/>
    <xf numFmtId="20" fontId="1" fillId="13" borderId="39" xfId="0" applyNumberFormat="1" applyFont="1" applyFill="1" applyBorder="1" applyProtection="1">
      <protection locked="0"/>
    </xf>
    <xf numFmtId="20" fontId="1" fillId="13" borderId="40" xfId="0" applyNumberFormat="1" applyFont="1" applyFill="1" applyBorder="1" applyProtection="1">
      <protection locked="0"/>
    </xf>
    <xf numFmtId="20" fontId="1" fillId="13" borderId="34" xfId="0" applyNumberFormat="1" applyFont="1" applyFill="1" applyBorder="1" applyProtection="1">
      <protection locked="0"/>
    </xf>
    <xf numFmtId="20" fontId="1" fillId="13" borderId="19" xfId="0" applyNumberFormat="1" applyFont="1" applyFill="1" applyBorder="1" applyProtection="1">
      <protection locked="0"/>
    </xf>
    <xf numFmtId="0" fontId="29" fillId="0" borderId="0" xfId="2" applyProtection="1">
      <protection locked="0"/>
    </xf>
    <xf numFmtId="0" fontId="29" fillId="0" borderId="0" xfId="2" applyAlignment="1" applyProtection="1">
      <alignment wrapText="1"/>
      <protection locked="0"/>
    </xf>
    <xf numFmtId="0" fontId="0" fillId="0" borderId="0" xfId="0" applyAlignment="1"/>
    <xf numFmtId="0" fontId="29" fillId="0" borderId="0" xfId="2" applyAlignment="1" applyProtection="1">
      <alignment horizontal="center"/>
      <protection locked="0"/>
    </xf>
    <xf numFmtId="0" fontId="1" fillId="0" borderId="4" xfId="0" applyFont="1" applyBorder="1" applyAlignment="1">
      <alignment horizontal="center" wrapText="1"/>
    </xf>
    <xf numFmtId="0" fontId="0" fillId="0" borderId="10" xfId="0" applyBorder="1" applyAlignment="1">
      <alignment horizontal="center"/>
    </xf>
    <xf numFmtId="0" fontId="8" fillId="0" borderId="8" xfId="0" applyFont="1" applyBorder="1" applyAlignment="1">
      <alignment horizontal="center"/>
    </xf>
    <xf numFmtId="0" fontId="1" fillId="0" borderId="18" xfId="0" applyFont="1" applyBorder="1" applyAlignment="1">
      <alignment wrapText="1"/>
    </xf>
    <xf numFmtId="0" fontId="8" fillId="0" borderId="20" xfId="0" applyFont="1" applyBorder="1"/>
    <xf numFmtId="0" fontId="8" fillId="0" borderId="21" xfId="0" applyFont="1" applyBorder="1"/>
    <xf numFmtId="0" fontId="27" fillId="0" borderId="4" xfId="0" applyFont="1" applyBorder="1" applyAlignment="1">
      <alignment horizontal="center" wrapText="1"/>
    </xf>
    <xf numFmtId="0" fontId="0" fillId="0" borderId="10" xfId="0" applyBorder="1"/>
    <xf numFmtId="0" fontId="8" fillId="0" borderId="8" xfId="0" applyFont="1" applyBorder="1"/>
    <xf numFmtId="0" fontId="11" fillId="0" borderId="4" xfId="0" applyFont="1" applyBorder="1" applyAlignment="1">
      <alignment horizontal="center" wrapText="1"/>
    </xf>
    <xf numFmtId="0" fontId="10" fillId="0" borderId="4" xfId="0" applyFont="1" applyBorder="1" applyAlignment="1">
      <alignment horizontal="center" vertical="center" wrapText="1"/>
    </xf>
    <xf numFmtId="0" fontId="10" fillId="0" borderId="4" xfId="0" applyFont="1" applyBorder="1" applyAlignment="1">
      <alignment horizontal="center" wrapText="1"/>
    </xf>
    <xf numFmtId="0" fontId="26" fillId="0" borderId="4" xfId="0" applyFont="1" applyBorder="1" applyAlignment="1">
      <alignment horizontal="center"/>
    </xf>
    <xf numFmtId="0" fontId="26" fillId="0" borderId="10" xfId="0" applyFont="1" applyBorder="1" applyAlignment="1">
      <alignment horizontal="center"/>
    </xf>
    <xf numFmtId="0" fontId="26" fillId="0" borderId="8" xfId="0" applyFont="1" applyBorder="1" applyAlignment="1">
      <alignment horizontal="center"/>
    </xf>
    <xf numFmtId="0" fontId="2" fillId="0" borderId="0" xfId="0" applyFont="1" applyAlignment="1">
      <alignment horizontal="center" wrapText="1"/>
    </xf>
    <xf numFmtId="0" fontId="0" fillId="0" borderId="0" xfId="0"/>
    <xf numFmtId="0" fontId="3" fillId="0" borderId="0" xfId="0" applyFont="1" applyAlignment="1">
      <alignment horizontal="center" wrapText="1"/>
    </xf>
    <xf numFmtId="0" fontId="1" fillId="0" borderId="0" xfId="0" applyFont="1" applyAlignment="1">
      <alignment horizontal="center" wrapText="1"/>
    </xf>
    <xf numFmtId="0" fontId="5" fillId="0" borderId="4" xfId="0" applyFont="1" applyBorder="1" applyAlignment="1">
      <alignment horizontal="center" wrapText="1"/>
    </xf>
    <xf numFmtId="0" fontId="1" fillId="2" borderId="7" xfId="0" applyFont="1" applyFill="1" applyBorder="1" applyAlignment="1">
      <alignment wrapText="1"/>
    </xf>
    <xf numFmtId="0" fontId="8" fillId="0" borderId="9" xfId="0" applyFont="1" applyBorder="1"/>
    <xf numFmtId="0" fontId="8" fillId="0" borderId="10" xfId="0" applyFont="1" applyBorder="1"/>
    <xf numFmtId="0" fontId="1" fillId="2" borderId="7" xfId="0" applyFont="1" applyFill="1" applyBorder="1" applyAlignment="1">
      <alignment horizontal="center" wrapText="1"/>
    </xf>
    <xf numFmtId="0" fontId="12" fillId="2" borderId="7" xfId="0" applyFont="1" applyFill="1" applyBorder="1" applyAlignment="1">
      <alignment horizontal="center" wrapText="1"/>
    </xf>
    <xf numFmtId="0" fontId="7" fillId="2" borderId="7" xfId="0" applyFont="1" applyFill="1" applyBorder="1" applyAlignment="1">
      <alignment horizontal="center" wrapText="1"/>
    </xf>
    <xf numFmtId="0" fontId="1" fillId="5" borderId="29" xfId="0" applyFont="1" applyFill="1" applyBorder="1" applyAlignment="1">
      <alignment horizontal="center"/>
    </xf>
    <xf numFmtId="0" fontId="8" fillId="0" borderId="30" xfId="0" applyFont="1" applyBorder="1"/>
    <xf numFmtId="0" fontId="8" fillId="0" borderId="31" xfId="0" applyFont="1" applyBorder="1"/>
    <xf numFmtId="0" fontId="28" fillId="0" borderId="0" xfId="0" applyFont="1" applyProtection="1">
      <protection locked="0"/>
    </xf>
    <xf numFmtId="0" fontId="0" fillId="0" borderId="0" xfId="0" applyProtection="1">
      <protection locked="0"/>
    </xf>
    <xf numFmtId="0" fontId="20" fillId="0" borderId="33" xfId="0" quotePrefix="1" applyFont="1" applyBorder="1" applyAlignment="1">
      <alignment horizontal="center"/>
    </xf>
    <xf numFmtId="0" fontId="8" fillId="0" borderId="36" xfId="0" applyFont="1" applyBorder="1"/>
    <xf numFmtId="0" fontId="8" fillId="0" borderId="37" xfId="0" applyFont="1" applyBorder="1"/>
    <xf numFmtId="17" fontId="18" fillId="0" borderId="20" xfId="0" applyNumberFormat="1" applyFont="1" applyBorder="1" applyAlignment="1">
      <alignment horizontal="center"/>
    </xf>
    <xf numFmtId="20" fontId="18" fillId="0" borderId="0" xfId="0" applyNumberFormat="1" applyFont="1"/>
    <xf numFmtId="0" fontId="16" fillId="0" borderId="0" xfId="0" applyFont="1" applyAlignment="1">
      <alignment horizontal="left"/>
    </xf>
    <xf numFmtId="165" fontId="17" fillId="0" borderId="0" xfId="0" applyNumberFormat="1" applyFont="1" applyAlignment="1">
      <alignment horizontal="right"/>
    </xf>
    <xf numFmtId="0" fontId="3" fillId="0" borderId="0" xfId="0" applyFont="1" applyAlignment="1">
      <alignment horizontal="center"/>
    </xf>
    <xf numFmtId="17" fontId="18" fillId="0" borderId="0" xfId="0" applyNumberFormat="1" applyFont="1"/>
    <xf numFmtId="0" fontId="10" fillId="0" borderId="0" xfId="0" applyFont="1" applyAlignment="1">
      <alignment horizontal="center"/>
    </xf>
  </cellXfs>
  <cellStyles count="3">
    <cellStyle name="Hyperlänk" xfId="2" builtinId="8"/>
    <cellStyle name="Normal" xfId="0" builtinId="0"/>
    <cellStyle name="Normal 2" xfId="1" xr:uid="{EB771272-9343-486C-9DDE-ACBEC9AC045B}"/>
  </cellStyles>
  <dxfs count="97">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133350</xdr:colOff>
      <xdr:row>0</xdr:row>
      <xdr:rowOff>76200</xdr:rowOff>
    </xdr:from>
    <xdr:ext cx="904875" cy="400050"/>
    <xdr:pic>
      <xdr:nvPicPr>
        <xdr:cNvPr id="2" name="image1.jpg" descr="Vision_logo_RGB.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E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133350</xdr:colOff>
      <xdr:row>0</xdr:row>
      <xdr:rowOff>76200</xdr:rowOff>
    </xdr:from>
    <xdr:ext cx="904875" cy="400050"/>
    <xdr:pic>
      <xdr:nvPicPr>
        <xdr:cNvPr id="2" name="image1.jpg" descr="Vision_logo_RGB.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66675</xdr:rowOff>
    </xdr:from>
    <xdr:ext cx="904875" cy="400050"/>
    <xdr:pic>
      <xdr:nvPicPr>
        <xdr:cNvPr id="2" name="image1.jpg" descr="Vision_logo_RGB.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kumnet.se/tidplan/" TargetMode="External"/><Relationship Id="rId1" Type="http://schemas.openxmlformats.org/officeDocument/2006/relationships/hyperlink" Target="mailto:tidsschema@kumnet.s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kumnet.se/tidplan/"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kumnet.se/tidplan/"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kumnet.se/tidplan/"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kumnet.se/tidplan/"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kumnet.se/tidplan/"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kumnet.se/tidplan/" TargetMode="External"/><Relationship Id="rId5" Type="http://schemas.openxmlformats.org/officeDocument/2006/relationships/comments" Target="../comments12.xml"/><Relationship Id="rId4"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kumnet.se/tidplan/" TargetMode="External"/><Relationship Id="rId1" Type="http://schemas.openxmlformats.org/officeDocument/2006/relationships/hyperlink" Target="mailto:tidsschema@kumnet.se"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kumnet.se/tidplan/"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kumnet.se/tidplan/"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kumnet.se/tidplan/"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kumnet.se/tidplan/"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kumnet.se/tidplan/"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kumnet.se/tidplan/"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kumnet.se/tidplan/"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
  <sheetViews>
    <sheetView showGridLines="0" tabSelected="1" workbookViewId="0">
      <selection activeCell="A5" sqref="A5:G5"/>
    </sheetView>
  </sheetViews>
  <sheetFormatPr defaultColWidth="14.42578125" defaultRowHeight="15" customHeight="1" x14ac:dyDescent="0.2"/>
  <cols>
    <col min="1" max="1" width="21.5703125" customWidth="1"/>
    <col min="2" max="2" width="8" customWidth="1"/>
    <col min="3" max="3" width="12.7109375" customWidth="1"/>
    <col min="4" max="4" width="15.140625" customWidth="1"/>
    <col min="5" max="5" width="11.140625" customWidth="1"/>
    <col min="6" max="6" width="11.28515625" customWidth="1"/>
    <col min="7" max="7" width="8.140625" customWidth="1"/>
  </cols>
  <sheetData>
    <row r="1" spans="1:8" ht="25.5" customHeight="1" x14ac:dyDescent="0.35">
      <c r="A1" s="172" t="s">
        <v>0</v>
      </c>
      <c r="B1" s="173"/>
      <c r="C1" s="173"/>
      <c r="D1" s="173"/>
      <c r="E1" s="173"/>
      <c r="F1" s="173"/>
      <c r="G1" s="173"/>
      <c r="H1" t="s">
        <v>212</v>
      </c>
    </row>
    <row r="2" spans="1:8" ht="12.75" customHeight="1" x14ac:dyDescent="0.2">
      <c r="A2" s="174" t="s">
        <v>1</v>
      </c>
      <c r="B2" s="173"/>
      <c r="C2" s="173"/>
      <c r="D2" s="173"/>
      <c r="E2" s="173"/>
      <c r="F2" s="173"/>
      <c r="G2" s="173"/>
      <c r="H2" s="153" t="s">
        <v>219</v>
      </c>
    </row>
    <row r="3" spans="1:8" ht="12.75" customHeight="1" x14ac:dyDescent="0.2">
      <c r="A3" s="175"/>
      <c r="B3" s="173"/>
      <c r="C3" s="173"/>
      <c r="D3" s="173"/>
      <c r="E3" s="173"/>
      <c r="F3" s="173"/>
      <c r="G3" s="173"/>
    </row>
    <row r="4" spans="1:8" ht="12.75" customHeight="1" x14ac:dyDescent="0.2">
      <c r="A4" s="6"/>
      <c r="B4" s="7"/>
      <c r="C4" s="7"/>
      <c r="D4" s="7"/>
      <c r="E4" s="7"/>
      <c r="F4" s="7"/>
      <c r="G4" s="9"/>
    </row>
    <row r="5" spans="1:8" ht="12.75" customHeight="1" x14ac:dyDescent="0.25">
      <c r="A5" s="176" t="s">
        <v>210</v>
      </c>
      <c r="B5" s="164"/>
      <c r="C5" s="164"/>
      <c r="D5" s="164"/>
      <c r="E5" s="164"/>
      <c r="F5" s="164"/>
      <c r="G5" s="165"/>
    </row>
    <row r="6" spans="1:8" ht="12.75" customHeight="1" x14ac:dyDescent="0.2">
      <c r="A6" s="157"/>
      <c r="B6" s="164"/>
      <c r="C6" s="164"/>
      <c r="D6" s="164"/>
      <c r="E6" s="164"/>
      <c r="F6" s="164"/>
      <c r="G6" s="165"/>
    </row>
    <row r="7" spans="1:8" ht="12.75" customHeight="1" x14ac:dyDescent="0.2">
      <c r="A7" s="13"/>
      <c r="B7" s="135"/>
      <c r="C7" s="135"/>
      <c r="D7" s="135"/>
      <c r="E7" s="135"/>
      <c r="F7" s="135"/>
      <c r="G7" s="14"/>
    </row>
    <row r="8" spans="1:8" ht="12.75" customHeight="1" x14ac:dyDescent="0.2">
      <c r="A8" s="163" t="s">
        <v>211</v>
      </c>
      <c r="B8" s="164"/>
      <c r="C8" s="164"/>
      <c r="D8" s="164"/>
      <c r="E8" s="164"/>
      <c r="F8" s="164"/>
      <c r="G8" s="165"/>
    </row>
    <row r="9" spans="1:8" ht="12.75" customHeight="1" x14ac:dyDescent="0.2">
      <c r="A9" s="166" t="s">
        <v>12</v>
      </c>
      <c r="B9" s="164"/>
      <c r="C9" s="164"/>
      <c r="D9" s="164"/>
      <c r="E9" s="164"/>
      <c r="F9" s="164"/>
      <c r="G9" s="165"/>
    </row>
    <row r="10" spans="1:8" ht="12.75" customHeight="1" x14ac:dyDescent="0.2">
      <c r="A10" s="169" t="s">
        <v>208</v>
      </c>
      <c r="B10" s="170"/>
      <c r="C10" s="170"/>
      <c r="D10" s="170"/>
      <c r="E10" s="170"/>
      <c r="F10" s="170"/>
      <c r="G10" s="171"/>
    </row>
    <row r="11" spans="1:8" ht="12.75" customHeight="1" x14ac:dyDescent="0.2">
      <c r="A11" s="136"/>
      <c r="B11" s="132"/>
      <c r="C11" s="132"/>
      <c r="D11" s="132"/>
      <c r="E11" s="132"/>
      <c r="F11" s="132"/>
      <c r="G11" s="133"/>
    </row>
    <row r="12" spans="1:8" ht="12.75" customHeight="1" x14ac:dyDescent="0.2">
      <c r="A12" s="167" t="s">
        <v>16</v>
      </c>
      <c r="B12" s="164"/>
      <c r="C12" s="164"/>
      <c r="D12" s="164"/>
      <c r="E12" s="164"/>
      <c r="F12" s="164"/>
      <c r="G12" s="165"/>
    </row>
    <row r="13" spans="1:8" ht="27.75" customHeight="1" x14ac:dyDescent="0.2">
      <c r="A13" s="168" t="s">
        <v>17</v>
      </c>
      <c r="B13" s="164"/>
      <c r="C13" s="164"/>
      <c r="D13" s="164"/>
      <c r="E13" s="164"/>
      <c r="F13" s="164"/>
      <c r="G13" s="165"/>
    </row>
    <row r="14" spans="1:8" ht="18.75" customHeight="1" x14ac:dyDescent="0.2">
      <c r="A14" s="157" t="s">
        <v>19</v>
      </c>
      <c r="B14" s="158"/>
      <c r="C14" s="158"/>
      <c r="D14" s="158"/>
      <c r="E14" s="158"/>
      <c r="F14" s="158"/>
      <c r="G14" s="159"/>
    </row>
    <row r="15" spans="1:8" ht="41.25" customHeight="1" x14ac:dyDescent="0.2">
      <c r="A15" s="157" t="s">
        <v>21</v>
      </c>
      <c r="B15" s="158"/>
      <c r="C15" s="158"/>
      <c r="D15" s="158"/>
      <c r="E15" s="158"/>
      <c r="F15" s="158"/>
      <c r="G15" s="159"/>
    </row>
    <row r="16" spans="1:8" ht="12.75" customHeight="1" x14ac:dyDescent="0.2">
      <c r="A16" s="160"/>
      <c r="B16" s="161"/>
      <c r="C16" s="161"/>
      <c r="D16" s="161"/>
      <c r="E16" s="161"/>
      <c r="F16" s="161"/>
      <c r="G16" s="162"/>
    </row>
  </sheetData>
  <sheetProtection algorithmName="SHA-512" hashValue="0SC6J79OdDqEhCQFbG3OGiAxxfHEsXqWBdsDYCeRLJei9VL85D49d8/geNIcdxxlVTHAqbUh1U0Yl40ndo2ZYA==" saltValue="G2zA6mVaQp1YVInXSN9P1w==" spinCount="100000" sheet="1" objects="1" scenarios="1"/>
  <mergeCells count="13">
    <mergeCell ref="A1:G1"/>
    <mergeCell ref="A2:G2"/>
    <mergeCell ref="A3:G3"/>
    <mergeCell ref="A5:G5"/>
    <mergeCell ref="A6:G6"/>
    <mergeCell ref="A15:G15"/>
    <mergeCell ref="A16:G16"/>
    <mergeCell ref="A14:G14"/>
    <mergeCell ref="A8:G8"/>
    <mergeCell ref="A9:G9"/>
    <mergeCell ref="A12:G12"/>
    <mergeCell ref="A13:G13"/>
    <mergeCell ref="A10:G10"/>
  </mergeCells>
  <hyperlinks>
    <hyperlink ref="A9" r:id="rId1" xr:uid="{00000000-0004-0000-0000-000000000000}"/>
    <hyperlink ref="H2" r:id="rId2" xr:uid="{93A9607B-6B4B-4902-95C7-A9B47133C847}"/>
  </hyperlinks>
  <pageMargins left="0.74803149606299213" right="0.74803149606299213" top="0.95" bottom="0.52" header="0.54" footer="0"/>
  <pageSetup paperSize="9" orientation="portrait" r:id="rId3"/>
  <headerFooter>
    <oddHeader>&amp;C&amp;F</oddHeader>
  </headerFooter>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40"/>
  <sheetViews>
    <sheetView showGridLines="0" workbookViewId="0">
      <pane ySplit="7" topLeftCell="A8" activePane="bottomLeft" state="frozen"/>
      <selection activeCell="Q40" sqref="Q40"/>
      <selection pane="bottomLeft" activeCell="E8" sqref="E8"/>
    </sheetView>
  </sheetViews>
  <sheetFormatPr defaultColWidth="14.42578125" defaultRowHeight="15" customHeight="1" x14ac:dyDescent="0.2"/>
  <cols>
    <col min="1" max="1" width="8.42578125"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1"/>
      <c r="C1" s="51"/>
      <c r="D1" s="51"/>
      <c r="E1" s="1"/>
      <c r="F1" s="1"/>
      <c r="G1" s="1"/>
      <c r="H1" s="1"/>
      <c r="I1" s="194" t="str">
        <f>Uppstart!B16</f>
        <v>Juli</v>
      </c>
      <c r="J1" s="173"/>
      <c r="K1" s="173"/>
      <c r="L1" s="173"/>
      <c r="M1" s="193">
        <f>YEAR(C8)</f>
        <v>2020</v>
      </c>
      <c r="N1" s="173"/>
      <c r="O1" s="173"/>
      <c r="P1" s="1"/>
      <c r="Q1" s="153" t="s">
        <v>219</v>
      </c>
      <c r="R1" s="1"/>
      <c r="S1" s="1"/>
      <c r="T1" s="1"/>
      <c r="U1" s="1"/>
      <c r="V1" s="1"/>
      <c r="W1" s="1"/>
    </row>
    <row r="2" spans="1:23" ht="14.25" customHeight="1" x14ac:dyDescent="0.2">
      <c r="A2" s="51"/>
      <c r="B2" s="51"/>
      <c r="C2" s="51"/>
      <c r="D2" s="51"/>
      <c r="E2" s="1"/>
      <c r="F2" s="1"/>
      <c r="G2" s="1"/>
      <c r="H2" s="1"/>
      <c r="I2" s="195" t="s">
        <v>49</v>
      </c>
      <c r="J2" s="173"/>
      <c r="K2" s="173"/>
      <c r="L2" s="173"/>
      <c r="M2" s="173"/>
      <c r="N2" s="173"/>
      <c r="O2" s="173"/>
      <c r="P2" s="1"/>
      <c r="Q2" s="1"/>
      <c r="R2" s="1"/>
      <c r="S2" s="1"/>
      <c r="T2" s="1"/>
      <c r="U2" s="1"/>
      <c r="V2" s="1"/>
      <c r="W2" s="1"/>
    </row>
    <row r="3" spans="1:23" ht="14.25" customHeight="1" x14ac:dyDescent="0.2">
      <c r="A3" s="54"/>
      <c r="B3" s="54"/>
      <c r="C3" s="51"/>
      <c r="D3" s="51"/>
      <c r="E3" s="1"/>
      <c r="F3" s="1"/>
      <c r="G3" s="1"/>
      <c r="H3" s="1"/>
      <c r="I3" s="1"/>
      <c r="J3" s="1"/>
      <c r="K3" s="55"/>
      <c r="L3" s="1"/>
      <c r="M3" s="56"/>
      <c r="N3" s="56"/>
      <c r="O3" s="1"/>
      <c r="P3" s="1"/>
      <c r="Q3" s="1"/>
      <c r="R3" s="1"/>
      <c r="S3" s="1"/>
      <c r="T3" s="1"/>
      <c r="U3" s="1"/>
      <c r="V3" s="1"/>
      <c r="W3" s="1"/>
    </row>
    <row r="4" spans="1:23" ht="12.75" customHeight="1" x14ac:dyDescent="0.2">
      <c r="A4" s="196"/>
      <c r="B4" s="173"/>
      <c r="C4" s="173"/>
      <c r="D4" s="173"/>
      <c r="E4" s="57"/>
      <c r="F4" s="58" t="s">
        <v>50</v>
      </c>
      <c r="G4" s="192" t="str">
        <f>IF(Uppstart!C6&gt;"",Uppstart!C6,"Skriv in ditt namn på uppstartsfliken")</f>
        <v>Skriv ditt namn på uppstartsfliken</v>
      </c>
      <c r="H4" s="173"/>
      <c r="I4" s="173"/>
      <c r="J4" s="173"/>
      <c r="K4" s="173"/>
      <c r="L4" s="59"/>
      <c r="M4" s="56"/>
      <c r="N4" s="56"/>
      <c r="O4" s="1"/>
      <c r="P4" s="1"/>
      <c r="Q4" s="1"/>
      <c r="R4" s="1"/>
      <c r="S4" s="1"/>
      <c r="T4" s="1"/>
      <c r="U4" s="1"/>
      <c r="V4" s="1"/>
      <c r="W4" s="1"/>
    </row>
    <row r="5" spans="1:23" ht="12.75" customHeight="1" x14ac:dyDescent="0.2">
      <c r="A5" s="57"/>
      <c r="B5" s="57"/>
      <c r="C5" s="57"/>
      <c r="D5" s="57"/>
      <c r="E5" s="191" t="s">
        <v>51</v>
      </c>
      <c r="F5" s="161"/>
      <c r="G5" s="161"/>
      <c r="H5" s="161"/>
      <c r="I5" s="161"/>
      <c r="J5" s="161"/>
      <c r="K5" s="161"/>
      <c r="L5" s="59"/>
      <c r="M5" s="56"/>
      <c r="N5" s="61" t="s">
        <v>93</v>
      </c>
      <c r="O5" s="60">
        <f>SUM(Jun!O37)</f>
        <v>0</v>
      </c>
      <c r="P5" s="1"/>
      <c r="Q5" s="1"/>
      <c r="R5" s="62">
        <v>24</v>
      </c>
      <c r="S5" s="62" t="s">
        <v>54</v>
      </c>
      <c r="T5" s="62" t="s">
        <v>55</v>
      </c>
      <c r="U5" s="63"/>
      <c r="V5" s="64"/>
      <c r="W5" s="65"/>
    </row>
    <row r="6" spans="1:23" ht="26.25" customHeight="1" x14ac:dyDescent="0.2">
      <c r="A6" s="66" t="s">
        <v>56</v>
      </c>
      <c r="B6" s="66" t="s">
        <v>57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88" t="s">
        <v>75</v>
      </c>
      <c r="B7" s="189"/>
      <c r="C7" s="189"/>
      <c r="D7" s="189"/>
      <c r="E7" s="189"/>
      <c r="F7" s="189"/>
      <c r="G7" s="189"/>
      <c r="H7" s="189"/>
      <c r="I7" s="189"/>
      <c r="J7" s="189"/>
      <c r="K7" s="189"/>
      <c r="L7" s="189"/>
      <c r="M7" s="190"/>
      <c r="N7" s="80" t="s">
        <v>76</v>
      </c>
      <c r="O7" s="80" t="s">
        <v>76</v>
      </c>
      <c r="P7" s="66"/>
      <c r="Q7" s="66" t="s">
        <v>76</v>
      </c>
      <c r="R7" s="79" t="s">
        <v>77</v>
      </c>
      <c r="S7" s="79" t="s">
        <v>78</v>
      </c>
      <c r="T7" s="79" t="s">
        <v>79</v>
      </c>
      <c r="U7" s="66"/>
      <c r="V7" s="79"/>
      <c r="W7" s="81"/>
    </row>
    <row r="8" spans="1:23" ht="12.75" customHeight="1" x14ac:dyDescent="0.2">
      <c r="A8" s="82" t="str">
        <f>Admin2!D184</f>
        <v/>
      </c>
      <c r="B8" s="82" t="str">
        <f>IF(Admin2!E184=0,"",Admin2!E184)</f>
        <v/>
      </c>
      <c r="C8" s="84">
        <f>Admin2!A184</f>
        <v>44013</v>
      </c>
      <c r="D8" s="85" t="str">
        <f>Admin2!B184</f>
        <v>Onsdag</v>
      </c>
      <c r="E8" s="123"/>
      <c r="F8" s="124"/>
      <c r="G8" s="125"/>
      <c r="H8" s="126"/>
      <c r="I8" s="125"/>
      <c r="J8" s="124"/>
      <c r="K8" s="86">
        <f t="shared" ref="K8:K38" si="0">IFERROR(F8-E8+H8-G8+J8-I8,"Tag bort blanksteg")</f>
        <v>0</v>
      </c>
      <c r="L8" s="126">
        <v>0.33333333333333331</v>
      </c>
      <c r="M8" s="127"/>
      <c r="N8" s="87">
        <f t="shared" ref="N8:N38"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28"/>
      <c r="Q8" s="89" t="str">
        <f t="shared" ref="Q8:Q38" si="2">IF(M8="Sem","",IF(M8="","",IF(L8-K8&gt;0,(L8-K8)/$T$6,0)))</f>
        <v/>
      </c>
      <c r="R8" s="90">
        <f t="shared" ref="R8:S8" si="3">K8</f>
        <v>0</v>
      </c>
      <c r="S8" s="90">
        <f t="shared" si="3"/>
        <v>0.33333333333333331</v>
      </c>
      <c r="T8" s="90">
        <f t="shared" ref="T8:T38" si="4">R8-S8</f>
        <v>-0.33333333333333331</v>
      </c>
      <c r="U8" s="91">
        <f t="shared" ref="U8:U38" si="5">IF(M8="",0,IF(M8="Sem",IF(L8="",7,IF(K8=0,2,5)),IF(L8="",8,IF(S8-R8&lt;0,6,1))))</f>
        <v>0</v>
      </c>
      <c r="V8" s="91"/>
      <c r="W8" s="92" t="s">
        <v>80</v>
      </c>
    </row>
    <row r="9" spans="1:23" ht="12.75" customHeight="1" x14ac:dyDescent="0.2">
      <c r="A9" s="82" t="str">
        <f>Admin2!D185</f>
        <v/>
      </c>
      <c r="B9" s="82" t="str">
        <f>IF(Admin2!E185=0,"",Admin2!E185)</f>
        <v/>
      </c>
      <c r="C9" s="84">
        <f>Admin2!A185</f>
        <v>44014</v>
      </c>
      <c r="D9" s="85" t="str">
        <f>Admin2!B185</f>
        <v>Torsdag</v>
      </c>
      <c r="E9" s="123"/>
      <c r="F9" s="124"/>
      <c r="G9" s="125"/>
      <c r="H9" s="126"/>
      <c r="I9" s="125"/>
      <c r="J9" s="124"/>
      <c r="K9" s="86">
        <f t="shared" si="0"/>
        <v>0</v>
      </c>
      <c r="L9" s="126">
        <v>0.33333333333333331</v>
      </c>
      <c r="M9" s="127"/>
      <c r="N9" s="87">
        <f t="shared" si="1"/>
        <v>0</v>
      </c>
      <c r="O9" s="88">
        <f t="shared" ref="O9:O38" si="6">IFERROR(IF(N9="      Fel1","Semester - tag bort den registrerade arbetstiden!",IF(N9="      Fel2","Tag bort frånvaro-kod, du har har arbetat full tid!",IF(N9="      Fel3","Ingen arbetsdag, tag bort frånvarokod Sem!",IF(N9="      Fel4","Ingen arbetsdag, tag bort frånvarokoden!",O8+N9)))),0)</f>
        <v>0</v>
      </c>
      <c r="P9" s="128"/>
      <c r="Q9" s="89" t="str">
        <f t="shared" si="2"/>
        <v/>
      </c>
      <c r="R9" s="90">
        <f t="shared" ref="R9:S9" si="7">K9</f>
        <v>0</v>
      </c>
      <c r="S9" s="90">
        <f t="shared" si="7"/>
        <v>0.33333333333333331</v>
      </c>
      <c r="T9" s="90">
        <f t="shared" si="4"/>
        <v>-0.33333333333333331</v>
      </c>
      <c r="U9" s="91">
        <f t="shared" si="5"/>
        <v>0</v>
      </c>
      <c r="V9" s="91"/>
      <c r="W9" s="93" t="s">
        <v>81</v>
      </c>
    </row>
    <row r="10" spans="1:23" ht="12.75" customHeight="1" x14ac:dyDescent="0.2">
      <c r="A10" s="82" t="str">
        <f>Admin2!D186</f>
        <v/>
      </c>
      <c r="B10" s="82" t="str">
        <f>IF(Admin2!E186=0,"",Admin2!E186)</f>
        <v/>
      </c>
      <c r="C10" s="84">
        <f>Admin2!A186</f>
        <v>44015</v>
      </c>
      <c r="D10" s="85" t="str">
        <f>Admin2!B186</f>
        <v>Fredag</v>
      </c>
      <c r="E10" s="123"/>
      <c r="F10" s="124"/>
      <c r="G10" s="125"/>
      <c r="H10" s="126"/>
      <c r="I10" s="125"/>
      <c r="J10" s="124"/>
      <c r="K10" s="86">
        <f t="shared" si="0"/>
        <v>0</v>
      </c>
      <c r="L10" s="126">
        <v>0.33333333333333331</v>
      </c>
      <c r="M10" s="127"/>
      <c r="N10" s="87">
        <f t="shared" si="1"/>
        <v>0</v>
      </c>
      <c r="O10" s="88">
        <f t="shared" si="6"/>
        <v>0</v>
      </c>
      <c r="P10" s="128"/>
      <c r="Q10" s="89" t="str">
        <f t="shared" si="2"/>
        <v/>
      </c>
      <c r="R10" s="90">
        <f t="shared" ref="R10:S10" si="8">K10</f>
        <v>0</v>
      </c>
      <c r="S10" s="90">
        <f t="shared" si="8"/>
        <v>0.33333333333333331</v>
      </c>
      <c r="T10" s="90">
        <f t="shared" si="4"/>
        <v>-0.33333333333333331</v>
      </c>
      <c r="U10" s="91">
        <f t="shared" si="5"/>
        <v>0</v>
      </c>
      <c r="V10" s="91"/>
      <c r="W10" s="93" t="s">
        <v>82</v>
      </c>
    </row>
    <row r="11" spans="1:23" ht="12.75" customHeight="1" x14ac:dyDescent="0.2">
      <c r="A11" s="82" t="str">
        <f>Admin2!D187</f>
        <v/>
      </c>
      <c r="B11" s="82" t="str">
        <f>IF(Admin2!E187=0,"",Admin2!E187)</f>
        <v/>
      </c>
      <c r="C11" s="84">
        <f>Admin2!A187</f>
        <v>44016</v>
      </c>
      <c r="D11" s="85" t="str">
        <f>Admin2!B187</f>
        <v>Lördag</v>
      </c>
      <c r="E11" s="119"/>
      <c r="F11" s="120"/>
      <c r="G11" s="121"/>
      <c r="H11" s="122"/>
      <c r="I11" s="121"/>
      <c r="J11" s="120"/>
      <c r="K11" s="86">
        <f t="shared" si="0"/>
        <v>0</v>
      </c>
      <c r="L11" s="122"/>
      <c r="M11" s="127"/>
      <c r="N11" s="87">
        <f t="shared" si="1"/>
        <v>0</v>
      </c>
      <c r="O11" s="88">
        <f t="shared" si="6"/>
        <v>0</v>
      </c>
      <c r="P11" s="128"/>
      <c r="Q11" s="89" t="str">
        <f t="shared" si="2"/>
        <v/>
      </c>
      <c r="R11" s="90">
        <f t="shared" ref="R11:S11" si="9">K11</f>
        <v>0</v>
      </c>
      <c r="S11" s="90">
        <f t="shared" si="9"/>
        <v>0</v>
      </c>
      <c r="T11" s="90">
        <f t="shared" si="4"/>
        <v>0</v>
      </c>
      <c r="U11" s="91">
        <f t="shared" si="5"/>
        <v>0</v>
      </c>
      <c r="V11" s="91"/>
      <c r="W11" s="93" t="s">
        <v>83</v>
      </c>
    </row>
    <row r="12" spans="1:23" ht="12.75" customHeight="1" x14ac:dyDescent="0.2">
      <c r="A12" s="82" t="str">
        <f>Admin2!D188</f>
        <v/>
      </c>
      <c r="B12" s="82" t="str">
        <f>IF(Admin2!E188=0,"",Admin2!E188)</f>
        <v/>
      </c>
      <c r="C12" s="84">
        <f>Admin2!A188</f>
        <v>44017</v>
      </c>
      <c r="D12" s="85" t="str">
        <f>Admin2!B188</f>
        <v>Söndag</v>
      </c>
      <c r="E12" s="119"/>
      <c r="F12" s="120"/>
      <c r="G12" s="121"/>
      <c r="H12" s="122"/>
      <c r="I12" s="121"/>
      <c r="J12" s="120"/>
      <c r="K12" s="86">
        <f t="shared" si="0"/>
        <v>0</v>
      </c>
      <c r="L12" s="122"/>
      <c r="M12" s="127"/>
      <c r="N12" s="87">
        <f t="shared" si="1"/>
        <v>0</v>
      </c>
      <c r="O12" s="88">
        <f t="shared" si="6"/>
        <v>0</v>
      </c>
      <c r="P12" s="128"/>
      <c r="Q12" s="89" t="str">
        <f t="shared" si="2"/>
        <v/>
      </c>
      <c r="R12" s="90">
        <f t="shared" ref="R12:S12" si="10">K12</f>
        <v>0</v>
      </c>
      <c r="S12" s="90">
        <f t="shared" si="10"/>
        <v>0</v>
      </c>
      <c r="T12" s="90">
        <f t="shared" si="4"/>
        <v>0</v>
      </c>
      <c r="U12" s="91">
        <f t="shared" si="5"/>
        <v>0</v>
      </c>
      <c r="V12" s="91"/>
      <c r="W12" s="94"/>
    </row>
    <row r="13" spans="1:23" ht="12.75" customHeight="1" x14ac:dyDescent="0.2">
      <c r="A13" s="82" t="str">
        <f>Admin2!D189</f>
        <v/>
      </c>
      <c r="B13" s="82" t="str">
        <f>IF(Admin2!E189=0,"",Admin2!E189)</f>
        <v>v 28</v>
      </c>
      <c r="C13" s="84">
        <f>Admin2!A189</f>
        <v>44018</v>
      </c>
      <c r="D13" s="85" t="str">
        <f>Admin2!B189</f>
        <v>Måndag</v>
      </c>
      <c r="E13" s="123"/>
      <c r="F13" s="124"/>
      <c r="G13" s="125"/>
      <c r="H13" s="126"/>
      <c r="I13" s="125"/>
      <c r="J13" s="124"/>
      <c r="K13" s="86">
        <f t="shared" si="0"/>
        <v>0</v>
      </c>
      <c r="L13" s="126">
        <v>0.33333333333333331</v>
      </c>
      <c r="M13" s="127"/>
      <c r="N13" s="87">
        <f t="shared" si="1"/>
        <v>0</v>
      </c>
      <c r="O13" s="88">
        <f t="shared" si="6"/>
        <v>0</v>
      </c>
      <c r="P13" s="128"/>
      <c r="Q13" s="89" t="str">
        <f t="shared" si="2"/>
        <v/>
      </c>
      <c r="R13" s="90">
        <f t="shared" ref="R13:S13" si="11">K13</f>
        <v>0</v>
      </c>
      <c r="S13" s="90">
        <f t="shared" si="11"/>
        <v>0.33333333333333331</v>
      </c>
      <c r="T13" s="90">
        <f t="shared" si="4"/>
        <v>-0.33333333333333331</v>
      </c>
      <c r="U13" s="91">
        <f t="shared" si="5"/>
        <v>0</v>
      </c>
      <c r="V13" s="91"/>
      <c r="W13" s="1"/>
    </row>
    <row r="14" spans="1:23" ht="12.75" customHeight="1" x14ac:dyDescent="0.2">
      <c r="A14" s="82" t="str">
        <f>Admin2!D190</f>
        <v/>
      </c>
      <c r="B14" s="82" t="str">
        <f>IF(Admin2!E190=0,"",Admin2!E190)</f>
        <v/>
      </c>
      <c r="C14" s="84">
        <f>Admin2!A190</f>
        <v>44019</v>
      </c>
      <c r="D14" s="85" t="str">
        <f>Admin2!B190</f>
        <v>Tisdag</v>
      </c>
      <c r="E14" s="123"/>
      <c r="F14" s="124"/>
      <c r="G14" s="125"/>
      <c r="H14" s="126"/>
      <c r="I14" s="125"/>
      <c r="J14" s="124"/>
      <c r="K14" s="86">
        <f t="shared" si="0"/>
        <v>0</v>
      </c>
      <c r="L14" s="126">
        <v>0.33333333333333331</v>
      </c>
      <c r="M14" s="127"/>
      <c r="N14" s="87">
        <f t="shared" si="1"/>
        <v>0</v>
      </c>
      <c r="O14" s="88">
        <f t="shared" si="6"/>
        <v>0</v>
      </c>
      <c r="P14" s="128"/>
      <c r="Q14" s="89" t="str">
        <f t="shared" si="2"/>
        <v/>
      </c>
      <c r="R14" s="90">
        <f t="shared" ref="R14:S14" si="12">K14</f>
        <v>0</v>
      </c>
      <c r="S14" s="90">
        <f t="shared" si="12"/>
        <v>0.33333333333333331</v>
      </c>
      <c r="T14" s="90">
        <f t="shared" si="4"/>
        <v>-0.33333333333333331</v>
      </c>
      <c r="U14" s="91">
        <f t="shared" si="5"/>
        <v>0</v>
      </c>
      <c r="V14" s="91"/>
      <c r="W14" s="95"/>
    </row>
    <row r="15" spans="1:23" ht="12.75" customHeight="1" x14ac:dyDescent="0.2">
      <c r="A15" s="82" t="str">
        <f>Admin2!D191</f>
        <v/>
      </c>
      <c r="B15" s="82" t="str">
        <f>IF(Admin2!E191=0,"",Admin2!E191)</f>
        <v/>
      </c>
      <c r="C15" s="84">
        <f>Admin2!A191</f>
        <v>44020</v>
      </c>
      <c r="D15" s="85" t="str">
        <f>Admin2!B191</f>
        <v>Onsdag</v>
      </c>
      <c r="E15" s="123"/>
      <c r="F15" s="124"/>
      <c r="G15" s="125"/>
      <c r="H15" s="126"/>
      <c r="I15" s="125"/>
      <c r="J15" s="124"/>
      <c r="K15" s="86">
        <f t="shared" si="0"/>
        <v>0</v>
      </c>
      <c r="L15" s="126">
        <v>0.33333333333333331</v>
      </c>
      <c r="M15" s="127"/>
      <c r="N15" s="87">
        <f t="shared" si="1"/>
        <v>0</v>
      </c>
      <c r="O15" s="88">
        <f t="shared" si="6"/>
        <v>0</v>
      </c>
      <c r="P15" s="128"/>
      <c r="Q15" s="89" t="str">
        <f t="shared" si="2"/>
        <v/>
      </c>
      <c r="R15" s="90">
        <f t="shared" ref="R15:S15" si="13">K15</f>
        <v>0</v>
      </c>
      <c r="S15" s="90">
        <f t="shared" si="13"/>
        <v>0.33333333333333331</v>
      </c>
      <c r="T15" s="90">
        <f t="shared" si="4"/>
        <v>-0.33333333333333331</v>
      </c>
      <c r="U15" s="91">
        <f t="shared" si="5"/>
        <v>0</v>
      </c>
      <c r="V15" s="91"/>
      <c r="W15" s="1"/>
    </row>
    <row r="16" spans="1:23" ht="12.75" customHeight="1" x14ac:dyDescent="0.2">
      <c r="A16" s="82" t="str">
        <f>Admin2!D192</f>
        <v/>
      </c>
      <c r="B16" s="82" t="str">
        <f>IF(Admin2!E192=0,"",Admin2!E192)</f>
        <v/>
      </c>
      <c r="C16" s="84">
        <f>Admin2!A192</f>
        <v>44021</v>
      </c>
      <c r="D16" s="85" t="str">
        <f>Admin2!B192</f>
        <v>Torsdag</v>
      </c>
      <c r="E16" s="123"/>
      <c r="F16" s="124"/>
      <c r="G16" s="125"/>
      <c r="H16" s="126"/>
      <c r="I16" s="125"/>
      <c r="J16" s="124"/>
      <c r="K16" s="86">
        <f t="shared" si="0"/>
        <v>0</v>
      </c>
      <c r="L16" s="126">
        <v>0.33333333333333331</v>
      </c>
      <c r="M16" s="127"/>
      <c r="N16" s="87">
        <f t="shared" si="1"/>
        <v>0</v>
      </c>
      <c r="O16" s="88">
        <f t="shared" si="6"/>
        <v>0</v>
      </c>
      <c r="P16" s="128"/>
      <c r="Q16" s="89" t="str">
        <f t="shared" si="2"/>
        <v/>
      </c>
      <c r="R16" s="90">
        <f t="shared" ref="R16:S16" si="14">K16</f>
        <v>0</v>
      </c>
      <c r="S16" s="90">
        <f t="shared" si="14"/>
        <v>0.33333333333333331</v>
      </c>
      <c r="T16" s="90">
        <f t="shared" si="4"/>
        <v>-0.33333333333333331</v>
      </c>
      <c r="U16" s="91">
        <f t="shared" si="5"/>
        <v>0</v>
      </c>
      <c r="V16" s="91"/>
      <c r="W16" s="1"/>
    </row>
    <row r="17" spans="1:23" ht="12.75" customHeight="1" x14ac:dyDescent="0.2">
      <c r="A17" s="82" t="str">
        <f>Admin2!D193</f>
        <v/>
      </c>
      <c r="B17" s="82" t="str">
        <f>IF(Admin2!E193=0,"",Admin2!E193)</f>
        <v/>
      </c>
      <c r="C17" s="84">
        <f>Admin2!A193</f>
        <v>44022</v>
      </c>
      <c r="D17" s="85" t="str">
        <f>Admin2!B193</f>
        <v>Fredag</v>
      </c>
      <c r="E17" s="123"/>
      <c r="F17" s="124"/>
      <c r="G17" s="125"/>
      <c r="H17" s="126"/>
      <c r="I17" s="125"/>
      <c r="J17" s="124"/>
      <c r="K17" s="86">
        <f t="shared" si="0"/>
        <v>0</v>
      </c>
      <c r="L17" s="126">
        <v>0.33333333333333331</v>
      </c>
      <c r="M17" s="127"/>
      <c r="N17" s="87">
        <f t="shared" si="1"/>
        <v>0</v>
      </c>
      <c r="O17" s="88">
        <f t="shared" si="6"/>
        <v>0</v>
      </c>
      <c r="P17" s="128"/>
      <c r="Q17" s="89" t="str">
        <f t="shared" si="2"/>
        <v/>
      </c>
      <c r="R17" s="90">
        <f t="shared" ref="R17:S17" si="15">K17</f>
        <v>0</v>
      </c>
      <c r="S17" s="90">
        <f t="shared" si="15"/>
        <v>0.33333333333333331</v>
      </c>
      <c r="T17" s="90">
        <f t="shared" si="4"/>
        <v>-0.33333333333333331</v>
      </c>
      <c r="U17" s="91">
        <f t="shared" si="5"/>
        <v>0</v>
      </c>
      <c r="V17" s="91"/>
      <c r="W17" s="1"/>
    </row>
    <row r="18" spans="1:23" ht="12.75" customHeight="1" x14ac:dyDescent="0.2">
      <c r="A18" s="82" t="str">
        <f>Admin2!D194</f>
        <v/>
      </c>
      <c r="B18" s="82" t="str">
        <f>IF(Admin2!E194=0,"",Admin2!E194)</f>
        <v/>
      </c>
      <c r="C18" s="84">
        <f>Admin2!A194</f>
        <v>44023</v>
      </c>
      <c r="D18" s="85" t="str">
        <f>Admin2!B194</f>
        <v>Lördag</v>
      </c>
      <c r="E18" s="119"/>
      <c r="F18" s="120"/>
      <c r="G18" s="121"/>
      <c r="H18" s="122"/>
      <c r="I18" s="121"/>
      <c r="J18" s="120"/>
      <c r="K18" s="86">
        <f t="shared" si="0"/>
        <v>0</v>
      </c>
      <c r="L18" s="122"/>
      <c r="M18" s="127"/>
      <c r="N18" s="87">
        <f t="shared" si="1"/>
        <v>0</v>
      </c>
      <c r="O18" s="88">
        <f t="shared" si="6"/>
        <v>0</v>
      </c>
      <c r="P18" s="128"/>
      <c r="Q18" s="89" t="str">
        <f t="shared" si="2"/>
        <v/>
      </c>
      <c r="R18" s="90">
        <f t="shared" ref="R18:S18" si="16">K18</f>
        <v>0</v>
      </c>
      <c r="S18" s="90">
        <f t="shared" si="16"/>
        <v>0</v>
      </c>
      <c r="T18" s="90">
        <f t="shared" si="4"/>
        <v>0</v>
      </c>
      <c r="U18" s="91">
        <f t="shared" si="5"/>
        <v>0</v>
      </c>
      <c r="V18" s="91"/>
      <c r="W18" s="1"/>
    </row>
    <row r="19" spans="1:23" ht="12.75" customHeight="1" x14ac:dyDescent="0.2">
      <c r="A19" s="82" t="str">
        <f>Admin2!D195</f>
        <v/>
      </c>
      <c r="B19" s="82" t="str">
        <f>IF(Admin2!E195=0,"",Admin2!E195)</f>
        <v/>
      </c>
      <c r="C19" s="84">
        <f>Admin2!A195</f>
        <v>44024</v>
      </c>
      <c r="D19" s="85" t="str">
        <f>Admin2!B195</f>
        <v>Söndag</v>
      </c>
      <c r="E19" s="119"/>
      <c r="F19" s="120"/>
      <c r="G19" s="121"/>
      <c r="H19" s="122"/>
      <c r="I19" s="121"/>
      <c r="J19" s="120"/>
      <c r="K19" s="86">
        <f t="shared" si="0"/>
        <v>0</v>
      </c>
      <c r="L19" s="122"/>
      <c r="M19" s="127"/>
      <c r="N19" s="87">
        <f t="shared" si="1"/>
        <v>0</v>
      </c>
      <c r="O19" s="88">
        <f t="shared" si="6"/>
        <v>0</v>
      </c>
      <c r="P19" s="128"/>
      <c r="Q19" s="89" t="str">
        <f t="shared" si="2"/>
        <v/>
      </c>
      <c r="R19" s="90">
        <f t="shared" ref="R19:S19" si="17">K19</f>
        <v>0</v>
      </c>
      <c r="S19" s="90">
        <f t="shared" si="17"/>
        <v>0</v>
      </c>
      <c r="T19" s="90">
        <f t="shared" si="4"/>
        <v>0</v>
      </c>
      <c r="U19" s="91">
        <f t="shared" si="5"/>
        <v>0</v>
      </c>
      <c r="V19" s="91"/>
      <c r="W19" s="1"/>
    </row>
    <row r="20" spans="1:23" ht="12.75" customHeight="1" x14ac:dyDescent="0.2">
      <c r="A20" s="82" t="str">
        <f>Admin2!D196</f>
        <v/>
      </c>
      <c r="B20" s="82" t="str">
        <f>IF(Admin2!E196=0,"",Admin2!E196)</f>
        <v>v 29</v>
      </c>
      <c r="C20" s="84">
        <f>Admin2!A196</f>
        <v>44025</v>
      </c>
      <c r="D20" s="85" t="str">
        <f>Admin2!B196</f>
        <v>Måndag</v>
      </c>
      <c r="E20" s="123"/>
      <c r="F20" s="124"/>
      <c r="G20" s="125"/>
      <c r="H20" s="126"/>
      <c r="I20" s="125"/>
      <c r="J20" s="124"/>
      <c r="K20" s="86">
        <f t="shared" si="0"/>
        <v>0</v>
      </c>
      <c r="L20" s="126">
        <v>0.33333333333333331</v>
      </c>
      <c r="M20" s="127"/>
      <c r="N20" s="87">
        <f t="shared" si="1"/>
        <v>0</v>
      </c>
      <c r="O20" s="88">
        <f t="shared" si="6"/>
        <v>0</v>
      </c>
      <c r="P20" s="128"/>
      <c r="Q20" s="89" t="str">
        <f t="shared" si="2"/>
        <v/>
      </c>
      <c r="R20" s="90">
        <f t="shared" ref="R20:S20" si="18">K20</f>
        <v>0</v>
      </c>
      <c r="S20" s="90">
        <f t="shared" si="18"/>
        <v>0.33333333333333331</v>
      </c>
      <c r="T20" s="90">
        <f t="shared" si="4"/>
        <v>-0.33333333333333331</v>
      </c>
      <c r="U20" s="91">
        <f t="shared" si="5"/>
        <v>0</v>
      </c>
      <c r="V20" s="91"/>
      <c r="W20" s="1"/>
    </row>
    <row r="21" spans="1:23" ht="12.75" customHeight="1" x14ac:dyDescent="0.2">
      <c r="A21" s="82" t="str">
        <f>Admin2!D197</f>
        <v/>
      </c>
      <c r="B21" s="82" t="str">
        <f>IF(Admin2!E197=0,"",Admin2!E197)</f>
        <v/>
      </c>
      <c r="C21" s="84">
        <f>Admin2!A197</f>
        <v>44026</v>
      </c>
      <c r="D21" s="85" t="str">
        <f>Admin2!B197</f>
        <v>Tisdag</v>
      </c>
      <c r="E21" s="123"/>
      <c r="F21" s="124"/>
      <c r="G21" s="125"/>
      <c r="H21" s="126"/>
      <c r="I21" s="125"/>
      <c r="J21" s="124"/>
      <c r="K21" s="86">
        <f t="shared" si="0"/>
        <v>0</v>
      </c>
      <c r="L21" s="126">
        <v>0.33333333333333331</v>
      </c>
      <c r="M21" s="127"/>
      <c r="N21" s="87">
        <f t="shared" si="1"/>
        <v>0</v>
      </c>
      <c r="O21" s="88">
        <f t="shared" si="6"/>
        <v>0</v>
      </c>
      <c r="P21" s="128"/>
      <c r="Q21" s="89" t="str">
        <f t="shared" si="2"/>
        <v/>
      </c>
      <c r="R21" s="90">
        <f t="shared" ref="R21:S21" si="19">K21</f>
        <v>0</v>
      </c>
      <c r="S21" s="90">
        <f t="shared" si="19"/>
        <v>0.33333333333333331</v>
      </c>
      <c r="T21" s="90">
        <f t="shared" si="4"/>
        <v>-0.33333333333333331</v>
      </c>
      <c r="U21" s="91">
        <f t="shared" si="5"/>
        <v>0</v>
      </c>
      <c r="V21" s="91"/>
      <c r="W21" s="1"/>
    </row>
    <row r="22" spans="1:23" ht="12.75" customHeight="1" x14ac:dyDescent="0.2">
      <c r="A22" s="82" t="str">
        <f>Admin2!D198</f>
        <v/>
      </c>
      <c r="B22" s="82" t="str">
        <f>IF(Admin2!E198=0,"",Admin2!E198)</f>
        <v/>
      </c>
      <c r="C22" s="84">
        <f>Admin2!A198</f>
        <v>44027</v>
      </c>
      <c r="D22" s="85" t="str">
        <f>Admin2!B198</f>
        <v>Onsdag</v>
      </c>
      <c r="E22" s="123"/>
      <c r="F22" s="124"/>
      <c r="G22" s="125"/>
      <c r="H22" s="126"/>
      <c r="I22" s="125"/>
      <c r="J22" s="124"/>
      <c r="K22" s="86">
        <f t="shared" si="0"/>
        <v>0</v>
      </c>
      <c r="L22" s="126">
        <v>0.33333333333333331</v>
      </c>
      <c r="M22" s="127"/>
      <c r="N22" s="87">
        <f t="shared" si="1"/>
        <v>0</v>
      </c>
      <c r="O22" s="88">
        <f t="shared" si="6"/>
        <v>0</v>
      </c>
      <c r="P22" s="128"/>
      <c r="Q22" s="89" t="str">
        <f t="shared" si="2"/>
        <v/>
      </c>
      <c r="R22" s="90">
        <f t="shared" ref="R22:S22" si="20">K22</f>
        <v>0</v>
      </c>
      <c r="S22" s="90">
        <f t="shared" si="20"/>
        <v>0.33333333333333331</v>
      </c>
      <c r="T22" s="90">
        <f t="shared" si="4"/>
        <v>-0.33333333333333331</v>
      </c>
      <c r="U22" s="91">
        <f t="shared" si="5"/>
        <v>0</v>
      </c>
      <c r="V22" s="90"/>
      <c r="W22" s="1"/>
    </row>
    <row r="23" spans="1:23" ht="12.75" customHeight="1" x14ac:dyDescent="0.2">
      <c r="A23" s="82" t="str">
        <f>Admin2!D199</f>
        <v/>
      </c>
      <c r="B23" s="82" t="str">
        <f>IF(Admin2!E199=0,"",Admin2!E199)</f>
        <v/>
      </c>
      <c r="C23" s="84">
        <f>Admin2!A199</f>
        <v>44028</v>
      </c>
      <c r="D23" s="85" t="str">
        <f>Admin2!B199</f>
        <v>Torsdag</v>
      </c>
      <c r="E23" s="123"/>
      <c r="F23" s="124"/>
      <c r="G23" s="125"/>
      <c r="H23" s="126"/>
      <c r="I23" s="125"/>
      <c r="J23" s="124"/>
      <c r="K23" s="86">
        <f t="shared" si="0"/>
        <v>0</v>
      </c>
      <c r="L23" s="126">
        <v>0.33333333333333331</v>
      </c>
      <c r="M23" s="127"/>
      <c r="N23" s="87">
        <f t="shared" si="1"/>
        <v>0</v>
      </c>
      <c r="O23" s="88">
        <f t="shared" si="6"/>
        <v>0</v>
      </c>
      <c r="P23" s="128"/>
      <c r="Q23" s="89" t="str">
        <f t="shared" si="2"/>
        <v/>
      </c>
      <c r="R23" s="90">
        <f t="shared" ref="R23:S23" si="21">K23</f>
        <v>0</v>
      </c>
      <c r="S23" s="90">
        <f t="shared" si="21"/>
        <v>0.33333333333333331</v>
      </c>
      <c r="T23" s="90">
        <f t="shared" si="4"/>
        <v>-0.33333333333333331</v>
      </c>
      <c r="U23" s="91">
        <f t="shared" si="5"/>
        <v>0</v>
      </c>
      <c r="V23" s="90"/>
      <c r="W23" s="1"/>
    </row>
    <row r="24" spans="1:23" ht="12.75" customHeight="1" x14ac:dyDescent="0.2">
      <c r="A24" s="82" t="str">
        <f>Admin2!D200</f>
        <v/>
      </c>
      <c r="B24" s="82" t="str">
        <f>IF(Admin2!E200=0,"",Admin2!E200)</f>
        <v/>
      </c>
      <c r="C24" s="84">
        <f>Admin2!A200</f>
        <v>44029</v>
      </c>
      <c r="D24" s="85" t="str">
        <f>Admin2!B200</f>
        <v>Fredag</v>
      </c>
      <c r="E24" s="123"/>
      <c r="F24" s="124"/>
      <c r="G24" s="125"/>
      <c r="H24" s="126"/>
      <c r="I24" s="125"/>
      <c r="J24" s="124"/>
      <c r="K24" s="86">
        <f t="shared" si="0"/>
        <v>0</v>
      </c>
      <c r="L24" s="126">
        <v>0.33333333333333331</v>
      </c>
      <c r="M24" s="127"/>
      <c r="N24" s="87">
        <f t="shared" si="1"/>
        <v>0</v>
      </c>
      <c r="O24" s="88">
        <f t="shared" si="6"/>
        <v>0</v>
      </c>
      <c r="P24" s="128"/>
      <c r="Q24" s="89" t="str">
        <f t="shared" si="2"/>
        <v/>
      </c>
      <c r="R24" s="90">
        <f t="shared" ref="R24:S24" si="22">K24</f>
        <v>0</v>
      </c>
      <c r="S24" s="90">
        <f t="shared" si="22"/>
        <v>0.33333333333333331</v>
      </c>
      <c r="T24" s="90">
        <f t="shared" si="4"/>
        <v>-0.33333333333333331</v>
      </c>
      <c r="U24" s="91">
        <f t="shared" si="5"/>
        <v>0</v>
      </c>
      <c r="V24" s="90"/>
      <c r="W24" s="1"/>
    </row>
    <row r="25" spans="1:23" ht="12.75" customHeight="1" x14ac:dyDescent="0.2">
      <c r="A25" s="82" t="str">
        <f>Admin2!D201</f>
        <v/>
      </c>
      <c r="B25" s="82" t="str">
        <f>IF(Admin2!E201=0,"",Admin2!E201)</f>
        <v/>
      </c>
      <c r="C25" s="84">
        <f>Admin2!A201</f>
        <v>44030</v>
      </c>
      <c r="D25" s="85" t="str">
        <f>Admin2!B201</f>
        <v>Lördag</v>
      </c>
      <c r="E25" s="119"/>
      <c r="F25" s="120"/>
      <c r="G25" s="121"/>
      <c r="H25" s="122"/>
      <c r="I25" s="121"/>
      <c r="J25" s="120"/>
      <c r="K25" s="86">
        <f t="shared" si="0"/>
        <v>0</v>
      </c>
      <c r="L25" s="122"/>
      <c r="M25" s="127"/>
      <c r="N25" s="87">
        <f t="shared" si="1"/>
        <v>0</v>
      </c>
      <c r="O25" s="88">
        <f t="shared" si="6"/>
        <v>0</v>
      </c>
      <c r="P25" s="128"/>
      <c r="Q25" s="89" t="str">
        <f t="shared" si="2"/>
        <v/>
      </c>
      <c r="R25" s="90">
        <f t="shared" ref="R25:S25" si="23">K25</f>
        <v>0</v>
      </c>
      <c r="S25" s="90">
        <f t="shared" si="23"/>
        <v>0</v>
      </c>
      <c r="T25" s="90">
        <f t="shared" si="4"/>
        <v>0</v>
      </c>
      <c r="U25" s="91">
        <f t="shared" si="5"/>
        <v>0</v>
      </c>
      <c r="V25" s="90"/>
      <c r="W25" s="1"/>
    </row>
    <row r="26" spans="1:23" ht="12.75" customHeight="1" x14ac:dyDescent="0.2">
      <c r="A26" s="82" t="str">
        <f>Admin2!D202</f>
        <v/>
      </c>
      <c r="B26" s="82" t="str">
        <f>IF(Admin2!E202=0,"",Admin2!E202)</f>
        <v/>
      </c>
      <c r="C26" s="84">
        <f>Admin2!A202</f>
        <v>44031</v>
      </c>
      <c r="D26" s="85" t="str">
        <f>Admin2!B202</f>
        <v>Söndag</v>
      </c>
      <c r="E26" s="119"/>
      <c r="F26" s="120"/>
      <c r="G26" s="121"/>
      <c r="H26" s="122"/>
      <c r="I26" s="121"/>
      <c r="J26" s="120"/>
      <c r="K26" s="86">
        <f t="shared" si="0"/>
        <v>0</v>
      </c>
      <c r="L26" s="122"/>
      <c r="M26" s="127"/>
      <c r="N26" s="87">
        <f t="shared" si="1"/>
        <v>0</v>
      </c>
      <c r="O26" s="88">
        <f t="shared" si="6"/>
        <v>0</v>
      </c>
      <c r="P26" s="128"/>
      <c r="Q26" s="89" t="str">
        <f t="shared" si="2"/>
        <v/>
      </c>
      <c r="R26" s="90">
        <f t="shared" ref="R26:S26" si="24">K26</f>
        <v>0</v>
      </c>
      <c r="S26" s="90">
        <f t="shared" si="24"/>
        <v>0</v>
      </c>
      <c r="T26" s="90">
        <f t="shared" si="4"/>
        <v>0</v>
      </c>
      <c r="U26" s="91">
        <f t="shared" si="5"/>
        <v>0</v>
      </c>
      <c r="V26" s="90"/>
      <c r="W26" s="1"/>
    </row>
    <row r="27" spans="1:23" ht="12.75" customHeight="1" x14ac:dyDescent="0.2">
      <c r="A27" s="82" t="str">
        <f>Admin2!D203</f>
        <v/>
      </c>
      <c r="B27" s="82" t="str">
        <f>IF(Admin2!E203=0,"",Admin2!E203)</f>
        <v>v 30</v>
      </c>
      <c r="C27" s="84">
        <f>Admin2!A203</f>
        <v>44032</v>
      </c>
      <c r="D27" s="85" t="str">
        <f>Admin2!B203</f>
        <v>Måndag</v>
      </c>
      <c r="E27" s="123"/>
      <c r="F27" s="124"/>
      <c r="G27" s="125"/>
      <c r="H27" s="126"/>
      <c r="I27" s="125"/>
      <c r="J27" s="124"/>
      <c r="K27" s="86">
        <f t="shared" si="0"/>
        <v>0</v>
      </c>
      <c r="L27" s="126">
        <v>0.33333333333333331</v>
      </c>
      <c r="M27" s="127"/>
      <c r="N27" s="87">
        <f t="shared" si="1"/>
        <v>0</v>
      </c>
      <c r="O27" s="88">
        <f t="shared" si="6"/>
        <v>0</v>
      </c>
      <c r="P27" s="128"/>
      <c r="Q27" s="89" t="str">
        <f t="shared" si="2"/>
        <v/>
      </c>
      <c r="R27" s="90">
        <f t="shared" ref="R27:S27" si="25">K27</f>
        <v>0</v>
      </c>
      <c r="S27" s="90">
        <f t="shared" si="25"/>
        <v>0.33333333333333331</v>
      </c>
      <c r="T27" s="90">
        <f t="shared" si="4"/>
        <v>-0.33333333333333331</v>
      </c>
      <c r="U27" s="91">
        <f t="shared" si="5"/>
        <v>0</v>
      </c>
      <c r="V27" s="90"/>
      <c r="W27" s="1"/>
    </row>
    <row r="28" spans="1:23" ht="12.75" customHeight="1" x14ac:dyDescent="0.2">
      <c r="A28" s="82" t="str">
        <f>Admin2!D204</f>
        <v/>
      </c>
      <c r="B28" s="82" t="str">
        <f>IF(Admin2!E204=0,"",Admin2!E204)</f>
        <v/>
      </c>
      <c r="C28" s="84">
        <f>Admin2!A204</f>
        <v>44033</v>
      </c>
      <c r="D28" s="85" t="str">
        <f>Admin2!B204</f>
        <v>Tisdag</v>
      </c>
      <c r="E28" s="123"/>
      <c r="F28" s="124"/>
      <c r="G28" s="125"/>
      <c r="H28" s="126"/>
      <c r="I28" s="125"/>
      <c r="J28" s="124"/>
      <c r="K28" s="86">
        <f t="shared" si="0"/>
        <v>0</v>
      </c>
      <c r="L28" s="126">
        <v>0.33333333333333331</v>
      </c>
      <c r="M28" s="127"/>
      <c r="N28" s="87">
        <f t="shared" si="1"/>
        <v>0</v>
      </c>
      <c r="O28" s="88">
        <f t="shared" si="6"/>
        <v>0</v>
      </c>
      <c r="P28" s="128"/>
      <c r="Q28" s="89" t="str">
        <f t="shared" si="2"/>
        <v/>
      </c>
      <c r="R28" s="90">
        <f t="shared" ref="R28:S28" si="26">K28</f>
        <v>0</v>
      </c>
      <c r="S28" s="90">
        <f t="shared" si="26"/>
        <v>0.33333333333333331</v>
      </c>
      <c r="T28" s="90">
        <f t="shared" si="4"/>
        <v>-0.33333333333333331</v>
      </c>
      <c r="U28" s="91">
        <f t="shared" si="5"/>
        <v>0</v>
      </c>
      <c r="V28" s="90"/>
      <c r="W28" s="1"/>
    </row>
    <row r="29" spans="1:23" ht="12.75" customHeight="1" x14ac:dyDescent="0.2">
      <c r="A29" s="82" t="str">
        <f>Admin2!D205</f>
        <v/>
      </c>
      <c r="B29" s="82" t="str">
        <f>IF(Admin2!E205=0,"",Admin2!E205)</f>
        <v/>
      </c>
      <c r="C29" s="84">
        <f>Admin2!A205</f>
        <v>44034</v>
      </c>
      <c r="D29" s="85" t="str">
        <f>Admin2!B205</f>
        <v>Onsdag</v>
      </c>
      <c r="E29" s="123"/>
      <c r="F29" s="124"/>
      <c r="G29" s="125"/>
      <c r="H29" s="126"/>
      <c r="I29" s="125"/>
      <c r="J29" s="124"/>
      <c r="K29" s="86">
        <f t="shared" si="0"/>
        <v>0</v>
      </c>
      <c r="L29" s="126">
        <v>0.33333333333333331</v>
      </c>
      <c r="M29" s="127"/>
      <c r="N29" s="87">
        <f t="shared" si="1"/>
        <v>0</v>
      </c>
      <c r="O29" s="88">
        <f t="shared" si="6"/>
        <v>0</v>
      </c>
      <c r="P29" s="128"/>
      <c r="Q29" s="89" t="str">
        <f t="shared" si="2"/>
        <v/>
      </c>
      <c r="R29" s="90">
        <f t="shared" ref="R29:S29" si="27">K29</f>
        <v>0</v>
      </c>
      <c r="S29" s="90">
        <f t="shared" si="27"/>
        <v>0.33333333333333331</v>
      </c>
      <c r="T29" s="90">
        <f t="shared" si="4"/>
        <v>-0.33333333333333331</v>
      </c>
      <c r="U29" s="91">
        <f t="shared" si="5"/>
        <v>0</v>
      </c>
      <c r="V29" s="90"/>
      <c r="W29" s="1"/>
    </row>
    <row r="30" spans="1:23" ht="12.75" customHeight="1" x14ac:dyDescent="0.2">
      <c r="A30" s="82" t="str">
        <f>Admin2!D206</f>
        <v/>
      </c>
      <c r="B30" s="82" t="str">
        <f>IF(Admin2!E206=0,"",Admin2!E206)</f>
        <v/>
      </c>
      <c r="C30" s="84">
        <f>Admin2!A206</f>
        <v>44035</v>
      </c>
      <c r="D30" s="85" t="str">
        <f>Admin2!B206</f>
        <v>Torsdag</v>
      </c>
      <c r="E30" s="123"/>
      <c r="F30" s="124"/>
      <c r="G30" s="125"/>
      <c r="H30" s="126"/>
      <c r="I30" s="125"/>
      <c r="J30" s="124"/>
      <c r="K30" s="86">
        <f t="shared" si="0"/>
        <v>0</v>
      </c>
      <c r="L30" s="126">
        <v>0.33333333333333331</v>
      </c>
      <c r="M30" s="127"/>
      <c r="N30" s="87">
        <f t="shared" si="1"/>
        <v>0</v>
      </c>
      <c r="O30" s="88">
        <f t="shared" si="6"/>
        <v>0</v>
      </c>
      <c r="P30" s="128"/>
      <c r="Q30" s="89" t="str">
        <f t="shared" si="2"/>
        <v/>
      </c>
      <c r="R30" s="90">
        <f t="shared" ref="R30:S30" si="28">K30</f>
        <v>0</v>
      </c>
      <c r="S30" s="90">
        <f t="shared" si="28"/>
        <v>0.33333333333333331</v>
      </c>
      <c r="T30" s="90">
        <f t="shared" si="4"/>
        <v>-0.33333333333333331</v>
      </c>
      <c r="U30" s="91">
        <f t="shared" si="5"/>
        <v>0</v>
      </c>
      <c r="V30" s="90"/>
      <c r="W30" s="1"/>
    </row>
    <row r="31" spans="1:23" ht="12.75" customHeight="1" x14ac:dyDescent="0.2">
      <c r="A31" s="82" t="str">
        <f>Admin2!D207</f>
        <v/>
      </c>
      <c r="B31" s="82" t="str">
        <f>IF(Admin2!E207=0,"",Admin2!E207)</f>
        <v/>
      </c>
      <c r="C31" s="84">
        <f>Admin2!A207</f>
        <v>44036</v>
      </c>
      <c r="D31" s="85" t="str">
        <f>Admin2!B207</f>
        <v>Fredag</v>
      </c>
      <c r="E31" s="123"/>
      <c r="F31" s="124"/>
      <c r="G31" s="125"/>
      <c r="H31" s="126"/>
      <c r="I31" s="125"/>
      <c r="J31" s="124"/>
      <c r="K31" s="86">
        <f t="shared" si="0"/>
        <v>0</v>
      </c>
      <c r="L31" s="126">
        <v>0.33333333333333331</v>
      </c>
      <c r="M31" s="127"/>
      <c r="N31" s="87">
        <f t="shared" si="1"/>
        <v>0</v>
      </c>
      <c r="O31" s="88">
        <f t="shared" si="6"/>
        <v>0</v>
      </c>
      <c r="P31" s="128"/>
      <c r="Q31" s="89" t="str">
        <f t="shared" si="2"/>
        <v/>
      </c>
      <c r="R31" s="90">
        <f t="shared" ref="R31:S31" si="29">K31</f>
        <v>0</v>
      </c>
      <c r="S31" s="90">
        <f t="shared" si="29"/>
        <v>0.33333333333333331</v>
      </c>
      <c r="T31" s="90">
        <f t="shared" si="4"/>
        <v>-0.33333333333333331</v>
      </c>
      <c r="U31" s="91">
        <f t="shared" si="5"/>
        <v>0</v>
      </c>
      <c r="V31" s="90"/>
      <c r="W31" s="1"/>
    </row>
    <row r="32" spans="1:23" ht="12.75" customHeight="1" x14ac:dyDescent="0.2">
      <c r="A32" s="82" t="str">
        <f>Admin2!D208</f>
        <v/>
      </c>
      <c r="B32" s="82" t="str">
        <f>IF(Admin2!E208=0,"",Admin2!E208)</f>
        <v/>
      </c>
      <c r="C32" s="84">
        <f>Admin2!A208</f>
        <v>44037</v>
      </c>
      <c r="D32" s="85" t="str">
        <f>Admin2!B208</f>
        <v>Lördag</v>
      </c>
      <c r="E32" s="119"/>
      <c r="F32" s="120"/>
      <c r="G32" s="121"/>
      <c r="H32" s="122"/>
      <c r="I32" s="121"/>
      <c r="J32" s="120"/>
      <c r="K32" s="86">
        <f t="shared" si="0"/>
        <v>0</v>
      </c>
      <c r="L32" s="122"/>
      <c r="M32" s="127"/>
      <c r="N32" s="87">
        <f t="shared" si="1"/>
        <v>0</v>
      </c>
      <c r="O32" s="88">
        <f t="shared" si="6"/>
        <v>0</v>
      </c>
      <c r="P32" s="128"/>
      <c r="Q32" s="89" t="str">
        <f t="shared" si="2"/>
        <v/>
      </c>
      <c r="R32" s="90">
        <f t="shared" ref="R32:S32" si="30">K32</f>
        <v>0</v>
      </c>
      <c r="S32" s="90">
        <f t="shared" si="30"/>
        <v>0</v>
      </c>
      <c r="T32" s="90">
        <f t="shared" si="4"/>
        <v>0</v>
      </c>
      <c r="U32" s="91">
        <f t="shared" si="5"/>
        <v>0</v>
      </c>
      <c r="V32" s="90"/>
      <c r="W32" s="1"/>
    </row>
    <row r="33" spans="1:23" ht="12.75" customHeight="1" x14ac:dyDescent="0.2">
      <c r="A33" s="82" t="str">
        <f>Admin2!D209</f>
        <v/>
      </c>
      <c r="B33" s="82" t="str">
        <f>IF(Admin2!E209=0,"",Admin2!E209)</f>
        <v/>
      </c>
      <c r="C33" s="84">
        <f>Admin2!A209</f>
        <v>44038</v>
      </c>
      <c r="D33" s="85" t="str">
        <f>Admin2!B209</f>
        <v>Söndag</v>
      </c>
      <c r="E33" s="119"/>
      <c r="F33" s="120"/>
      <c r="G33" s="121"/>
      <c r="H33" s="122"/>
      <c r="I33" s="121"/>
      <c r="J33" s="120"/>
      <c r="K33" s="86">
        <f t="shared" si="0"/>
        <v>0</v>
      </c>
      <c r="L33" s="122"/>
      <c r="M33" s="127"/>
      <c r="N33" s="87">
        <f t="shared" si="1"/>
        <v>0</v>
      </c>
      <c r="O33" s="88">
        <f t="shared" si="6"/>
        <v>0</v>
      </c>
      <c r="P33" s="128"/>
      <c r="Q33" s="89" t="str">
        <f t="shared" si="2"/>
        <v/>
      </c>
      <c r="R33" s="90">
        <f t="shared" ref="R33:S33" si="31">K33</f>
        <v>0</v>
      </c>
      <c r="S33" s="90">
        <f t="shared" si="31"/>
        <v>0</v>
      </c>
      <c r="T33" s="90">
        <f t="shared" si="4"/>
        <v>0</v>
      </c>
      <c r="U33" s="91">
        <f t="shared" si="5"/>
        <v>0</v>
      </c>
      <c r="V33" s="90"/>
      <c r="W33" s="1"/>
    </row>
    <row r="34" spans="1:23" ht="12.75" customHeight="1" x14ac:dyDescent="0.2">
      <c r="A34" s="82" t="str">
        <f>Admin2!D210</f>
        <v/>
      </c>
      <c r="B34" s="82" t="str">
        <f>IF(Admin2!E210=0,"",Admin2!E210)</f>
        <v>v 31</v>
      </c>
      <c r="C34" s="84">
        <f>Admin2!A210</f>
        <v>44039</v>
      </c>
      <c r="D34" s="85" t="str">
        <f>Admin2!B210</f>
        <v>Måndag</v>
      </c>
      <c r="E34" s="123"/>
      <c r="F34" s="124"/>
      <c r="G34" s="125"/>
      <c r="H34" s="126"/>
      <c r="I34" s="125"/>
      <c r="J34" s="124"/>
      <c r="K34" s="86">
        <f t="shared" si="0"/>
        <v>0</v>
      </c>
      <c r="L34" s="126">
        <v>0.33333333333333331</v>
      </c>
      <c r="M34" s="127"/>
      <c r="N34" s="87">
        <f t="shared" si="1"/>
        <v>0</v>
      </c>
      <c r="O34" s="88">
        <f t="shared" si="6"/>
        <v>0</v>
      </c>
      <c r="P34" s="128"/>
      <c r="Q34" s="89" t="str">
        <f t="shared" si="2"/>
        <v/>
      </c>
      <c r="R34" s="90">
        <f t="shared" ref="R34:S34" si="32">K34</f>
        <v>0</v>
      </c>
      <c r="S34" s="90">
        <f t="shared" si="32"/>
        <v>0.33333333333333331</v>
      </c>
      <c r="T34" s="90">
        <f t="shared" si="4"/>
        <v>-0.33333333333333331</v>
      </c>
      <c r="U34" s="91">
        <f t="shared" si="5"/>
        <v>0</v>
      </c>
      <c r="V34" s="90"/>
      <c r="W34" s="1"/>
    </row>
    <row r="35" spans="1:23" ht="12.75" customHeight="1" x14ac:dyDescent="0.2">
      <c r="A35" s="82" t="str">
        <f>Admin2!D211</f>
        <v/>
      </c>
      <c r="B35" s="82" t="str">
        <f>IF(Admin2!E211=0,"",Admin2!E211)</f>
        <v/>
      </c>
      <c r="C35" s="84">
        <f>Admin2!A211</f>
        <v>44040</v>
      </c>
      <c r="D35" s="85" t="str">
        <f>Admin2!B211</f>
        <v>Tisdag</v>
      </c>
      <c r="E35" s="123"/>
      <c r="F35" s="124"/>
      <c r="G35" s="125"/>
      <c r="H35" s="126"/>
      <c r="I35" s="125"/>
      <c r="J35" s="124"/>
      <c r="K35" s="86">
        <f t="shared" si="0"/>
        <v>0</v>
      </c>
      <c r="L35" s="126">
        <v>0.33333333333333331</v>
      </c>
      <c r="M35" s="127"/>
      <c r="N35" s="87">
        <f t="shared" si="1"/>
        <v>0</v>
      </c>
      <c r="O35" s="88">
        <f t="shared" si="6"/>
        <v>0</v>
      </c>
      <c r="P35" s="128"/>
      <c r="Q35" s="89" t="str">
        <f t="shared" si="2"/>
        <v/>
      </c>
      <c r="R35" s="90">
        <f t="shared" ref="R35:S35" si="33">K35</f>
        <v>0</v>
      </c>
      <c r="S35" s="90">
        <f t="shared" si="33"/>
        <v>0.33333333333333331</v>
      </c>
      <c r="T35" s="90">
        <f t="shared" si="4"/>
        <v>-0.33333333333333331</v>
      </c>
      <c r="U35" s="91">
        <f t="shared" si="5"/>
        <v>0</v>
      </c>
      <c r="V35" s="90"/>
      <c r="W35" s="1"/>
    </row>
    <row r="36" spans="1:23" ht="12.75" customHeight="1" x14ac:dyDescent="0.2">
      <c r="A36" s="82" t="str">
        <f>Admin2!D212</f>
        <v/>
      </c>
      <c r="B36" s="82" t="str">
        <f>IF(Admin2!E212=0,"",Admin2!E212)</f>
        <v/>
      </c>
      <c r="C36" s="84">
        <f>Admin2!A212</f>
        <v>44041</v>
      </c>
      <c r="D36" s="85" t="str">
        <f>Admin2!B212</f>
        <v>Onsdag</v>
      </c>
      <c r="E36" s="123"/>
      <c r="F36" s="124"/>
      <c r="G36" s="125"/>
      <c r="H36" s="126"/>
      <c r="I36" s="125"/>
      <c r="J36" s="124"/>
      <c r="K36" s="86">
        <f t="shared" si="0"/>
        <v>0</v>
      </c>
      <c r="L36" s="126">
        <v>0.33333333333333331</v>
      </c>
      <c r="M36" s="127"/>
      <c r="N36" s="87">
        <f t="shared" si="1"/>
        <v>0</v>
      </c>
      <c r="O36" s="88">
        <f t="shared" si="6"/>
        <v>0</v>
      </c>
      <c r="P36" s="128"/>
      <c r="Q36" s="89" t="str">
        <f t="shared" si="2"/>
        <v/>
      </c>
      <c r="R36" s="90">
        <f t="shared" ref="R36:S36" si="34">K36</f>
        <v>0</v>
      </c>
      <c r="S36" s="90">
        <f t="shared" si="34"/>
        <v>0.33333333333333331</v>
      </c>
      <c r="T36" s="90">
        <f t="shared" si="4"/>
        <v>-0.33333333333333331</v>
      </c>
      <c r="U36" s="91">
        <f t="shared" si="5"/>
        <v>0</v>
      </c>
      <c r="V36" s="90"/>
      <c r="W36" s="1"/>
    </row>
    <row r="37" spans="1:23" ht="12.75" customHeight="1" x14ac:dyDescent="0.2">
      <c r="A37" s="82" t="str">
        <f>Admin2!D213</f>
        <v/>
      </c>
      <c r="B37" s="82" t="str">
        <f>IF(Admin2!E213=0,"",Admin2!E213)</f>
        <v/>
      </c>
      <c r="C37" s="84">
        <f>Admin2!A213</f>
        <v>44042</v>
      </c>
      <c r="D37" s="85" t="str">
        <f>Admin2!B213</f>
        <v>Torsdag</v>
      </c>
      <c r="E37" s="123"/>
      <c r="F37" s="124"/>
      <c r="G37" s="125"/>
      <c r="H37" s="126"/>
      <c r="I37" s="125"/>
      <c r="J37" s="124"/>
      <c r="K37" s="86">
        <f t="shared" si="0"/>
        <v>0</v>
      </c>
      <c r="L37" s="126">
        <v>0.33333333333333331</v>
      </c>
      <c r="M37" s="127"/>
      <c r="N37" s="87">
        <f t="shared" si="1"/>
        <v>0</v>
      </c>
      <c r="O37" s="88">
        <f t="shared" si="6"/>
        <v>0</v>
      </c>
      <c r="P37" s="128"/>
      <c r="Q37" s="89" t="str">
        <f t="shared" si="2"/>
        <v/>
      </c>
      <c r="R37" s="90">
        <f t="shared" ref="R37:S37" si="35">K37</f>
        <v>0</v>
      </c>
      <c r="S37" s="90">
        <f t="shared" si="35"/>
        <v>0.33333333333333331</v>
      </c>
      <c r="T37" s="90">
        <f t="shared" si="4"/>
        <v>-0.33333333333333331</v>
      </c>
      <c r="U37" s="91">
        <f t="shared" si="5"/>
        <v>0</v>
      </c>
      <c r="V37" s="90"/>
      <c r="W37" s="1"/>
    </row>
    <row r="38" spans="1:23" ht="12.75" customHeight="1" x14ac:dyDescent="0.2">
      <c r="A38" s="82" t="str">
        <f>Admin2!D214</f>
        <v/>
      </c>
      <c r="B38" s="82" t="str">
        <f>IF(Admin2!E214=0,"",Admin2!E214)</f>
        <v/>
      </c>
      <c r="C38" s="84">
        <f>Admin2!A214</f>
        <v>44043</v>
      </c>
      <c r="D38" s="85" t="str">
        <f>Admin2!B214</f>
        <v>Fredag</v>
      </c>
      <c r="E38" s="123"/>
      <c r="F38" s="124"/>
      <c r="G38" s="125"/>
      <c r="H38" s="126"/>
      <c r="I38" s="125"/>
      <c r="J38" s="124"/>
      <c r="K38" s="86">
        <f t="shared" si="0"/>
        <v>0</v>
      </c>
      <c r="L38" s="126">
        <v>0.33333333333333331</v>
      </c>
      <c r="M38" s="127"/>
      <c r="N38" s="87">
        <f t="shared" si="1"/>
        <v>0</v>
      </c>
      <c r="O38" s="88">
        <f t="shared" si="6"/>
        <v>0</v>
      </c>
      <c r="P38" s="128"/>
      <c r="Q38" s="89" t="str">
        <f t="shared" si="2"/>
        <v/>
      </c>
      <c r="R38" s="90">
        <f t="shared" ref="R38:S38" si="36">K38</f>
        <v>0</v>
      </c>
      <c r="S38" s="90">
        <f t="shared" si="36"/>
        <v>0.33333333333333331</v>
      </c>
      <c r="T38" s="90">
        <f t="shared" si="4"/>
        <v>-0.33333333333333331</v>
      </c>
      <c r="U38" s="91">
        <f t="shared" si="5"/>
        <v>0</v>
      </c>
      <c r="V38" s="90"/>
      <c r="W38" s="1"/>
    </row>
    <row r="39" spans="1:23" ht="12.75" customHeight="1" x14ac:dyDescent="0.2">
      <c r="A39" s="51"/>
      <c r="B39" s="51"/>
      <c r="C39" s="51"/>
      <c r="D39" s="96" t="s">
        <v>85</v>
      </c>
      <c r="E39" s="56">
        <f>COUNT(L8:L38)</f>
        <v>23</v>
      </c>
      <c r="F39" s="55"/>
      <c r="G39" s="97" t="s">
        <v>86</v>
      </c>
      <c r="H39" s="56">
        <f>COUNTIF(M8:M38,"Sem")</f>
        <v>0</v>
      </c>
      <c r="I39" s="51"/>
      <c r="J39" s="58" t="s">
        <v>87</v>
      </c>
      <c r="K39" s="98">
        <f t="shared" ref="K39:L39" si="37">SUM(K8:K38)</f>
        <v>0</v>
      </c>
      <c r="L39" s="98">
        <f t="shared" si="37"/>
        <v>7.6666666666666634</v>
      </c>
      <c r="M39" s="99"/>
      <c r="N39" s="100" t="s">
        <v>88</v>
      </c>
      <c r="O39" s="1"/>
      <c r="P39" s="1"/>
      <c r="Q39" s="60">
        <f>SUM(Q8:Q38)</f>
        <v>0</v>
      </c>
      <c r="R39" s="1"/>
      <c r="S39" s="1"/>
      <c r="T39" s="1"/>
      <c r="U39" s="1"/>
      <c r="V39" s="1"/>
      <c r="W39" s="1"/>
    </row>
    <row r="40" spans="1:23" ht="12.75" customHeight="1" x14ac:dyDescent="0.2">
      <c r="A40" s="51"/>
      <c r="B40" s="51"/>
      <c r="C40" s="51"/>
      <c r="D40" s="51"/>
      <c r="E40" s="55"/>
      <c r="F40" s="55"/>
      <c r="G40" s="55"/>
      <c r="H40" s="55"/>
      <c r="I40" s="1"/>
      <c r="J40" s="58" t="s">
        <v>89</v>
      </c>
      <c r="K40" s="101">
        <f>SUM(Uppstart!C16)</f>
        <v>1</v>
      </c>
      <c r="L40" s="102">
        <f>SUM(Uppstart!E16)</f>
        <v>7.666666666666667</v>
      </c>
      <c r="M40" s="56"/>
      <c r="N40" s="60">
        <f>SUM(N8:N38)</f>
        <v>0</v>
      </c>
      <c r="O40" s="1"/>
      <c r="P40" s="1"/>
      <c r="Q40" s="1"/>
      <c r="R40" s="1"/>
      <c r="S40" s="1"/>
      <c r="T40" s="1"/>
      <c r="U40" s="1"/>
      <c r="V40" s="1"/>
      <c r="W40" s="1"/>
    </row>
  </sheetData>
  <sheetProtection algorithmName="SHA-512" hashValue="fST3hLnCn0uhdrMA46oVy9E0zTYtoE7R5/90e+XuVJTSYZUViZ34mxmJG+sjYzRBtM2l9ikoLiibIsy4XaAMGQ==" saltValue="uhHS2tBEcsjF/Ao5l3fwRw==" spinCount="100000" sheet="1" selectLockedCells="1"/>
  <mergeCells count="7">
    <mergeCell ref="A7:M7"/>
    <mergeCell ref="I1:L1"/>
    <mergeCell ref="M1:O1"/>
    <mergeCell ref="I2:O2"/>
    <mergeCell ref="A4:D4"/>
    <mergeCell ref="G4:K4"/>
    <mergeCell ref="E5:K5"/>
  </mergeCells>
  <conditionalFormatting sqref="E13">
    <cfRule type="cellIs" dxfId="45" priority="4" operator="equal">
      <formula>$D$13</formula>
    </cfRule>
  </conditionalFormatting>
  <conditionalFormatting sqref="D8:D38">
    <cfRule type="cellIs" dxfId="44" priority="5" operator="equal">
      <formula>"Lördag"</formula>
    </cfRule>
  </conditionalFormatting>
  <conditionalFormatting sqref="D8:D38">
    <cfRule type="cellIs" dxfId="43" priority="6" operator="equal">
      <formula>"Söndag"</formula>
    </cfRule>
  </conditionalFormatting>
  <conditionalFormatting sqref="A8:B38">
    <cfRule type="cellIs" dxfId="42" priority="7" operator="equal">
      <formula>"Halvdag"</formula>
    </cfRule>
  </conditionalFormatting>
  <conditionalFormatting sqref="F13">
    <cfRule type="cellIs" dxfId="41" priority="8" operator="equal">
      <formula>$D$13</formula>
    </cfRule>
  </conditionalFormatting>
  <conditionalFormatting sqref="G13">
    <cfRule type="cellIs" dxfId="40" priority="9" operator="equal">
      <formula>$D$13</formula>
    </cfRule>
  </conditionalFormatting>
  <conditionalFormatting sqref="E11">
    <cfRule type="cellIs" dxfId="39" priority="1" operator="equal">
      <formula>$D$13</formula>
    </cfRule>
  </conditionalFormatting>
  <conditionalFormatting sqref="F11">
    <cfRule type="cellIs" dxfId="38" priority="2" operator="equal">
      <formula>$D$13</formula>
    </cfRule>
  </conditionalFormatting>
  <conditionalFormatting sqref="G11">
    <cfRule type="cellIs" dxfId="37" priority="3" operator="equal">
      <formula>$D$13</formula>
    </cfRule>
  </conditionalFormatting>
  <dataValidations count="1">
    <dataValidation type="list" allowBlank="1" showInputMessage="1" showErrorMessage="1" prompt="Valbart" sqref="M8:M38" xr:uid="{00000000-0002-0000-0900-000000000000}">
      <formula1>$W$7:$W$11</formula1>
    </dataValidation>
  </dataValidations>
  <hyperlinks>
    <hyperlink ref="Q1" r:id="rId1" xr:uid="{B4D7CD98-C6F5-4A0C-A43D-4D772E989C96}"/>
  </hyperlinks>
  <pageMargins left="0.47244094488188981" right="0.31496062992125984" top="0.65" bottom="0.51181102362204722" header="0.36" footer="0"/>
  <pageSetup paperSize="9" scale="95" orientation="landscape" r:id="rId2"/>
  <headerFooter>
    <oddHeader>&amp;C&amp;F</oddHeader>
    <oddFooter>&amp;CSidan &amp;P av</oddFooter>
  </headerFooter>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40"/>
  <sheetViews>
    <sheetView showGridLines="0" workbookViewId="0">
      <pane ySplit="7" topLeftCell="A8" activePane="bottomLeft" state="frozen"/>
      <selection activeCell="Q40" sqref="Q40"/>
      <selection pane="bottomLeft" activeCell="E10" sqref="E10"/>
    </sheetView>
  </sheetViews>
  <sheetFormatPr defaultColWidth="14.42578125" defaultRowHeight="15" customHeight="1" x14ac:dyDescent="0.2"/>
  <cols>
    <col min="1" max="1" width="8.42578125"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1"/>
      <c r="C1" s="51"/>
      <c r="D1" s="51"/>
      <c r="E1" s="1"/>
      <c r="F1" s="1"/>
      <c r="G1" s="1"/>
      <c r="H1" s="1"/>
      <c r="I1" s="194" t="str">
        <f>Uppstart!B17</f>
        <v>Augusti</v>
      </c>
      <c r="J1" s="173"/>
      <c r="K1" s="173"/>
      <c r="L1" s="173"/>
      <c r="M1" s="193">
        <f>YEAR(C8)</f>
        <v>2020</v>
      </c>
      <c r="N1" s="173"/>
      <c r="O1" s="173"/>
      <c r="P1" s="1"/>
      <c r="Q1" s="153" t="s">
        <v>219</v>
      </c>
      <c r="R1" s="1"/>
      <c r="S1" s="1"/>
      <c r="T1" s="1"/>
      <c r="U1" s="1"/>
      <c r="V1" s="1"/>
      <c r="W1" s="1"/>
    </row>
    <row r="2" spans="1:23" ht="14.25" customHeight="1" x14ac:dyDescent="0.2">
      <c r="A2" s="51"/>
      <c r="B2" s="51"/>
      <c r="C2" s="51"/>
      <c r="D2" s="51"/>
      <c r="E2" s="1"/>
      <c r="F2" s="1"/>
      <c r="G2" s="1"/>
      <c r="H2" s="1"/>
      <c r="I2" s="195" t="s">
        <v>49</v>
      </c>
      <c r="J2" s="173"/>
      <c r="K2" s="173"/>
      <c r="L2" s="173"/>
      <c r="M2" s="173"/>
      <c r="N2" s="173"/>
      <c r="O2" s="173"/>
      <c r="P2" s="1"/>
      <c r="Q2" s="1"/>
      <c r="R2" s="1"/>
      <c r="S2" s="1"/>
      <c r="T2" s="1"/>
      <c r="U2" s="1"/>
      <c r="V2" s="1"/>
      <c r="W2" s="1"/>
    </row>
    <row r="3" spans="1:23" ht="14.25" customHeight="1" x14ac:dyDescent="0.2">
      <c r="A3" s="54"/>
      <c r="B3" s="54"/>
      <c r="C3" s="51"/>
      <c r="D3" s="51"/>
      <c r="E3" s="1"/>
      <c r="F3" s="1"/>
      <c r="G3" s="1"/>
      <c r="H3" s="1"/>
      <c r="I3" s="1"/>
      <c r="J3" s="1"/>
      <c r="K3" s="55"/>
      <c r="L3" s="1"/>
      <c r="M3" s="56"/>
      <c r="N3" s="56"/>
      <c r="O3" s="1"/>
      <c r="P3" s="1"/>
      <c r="Q3" s="1"/>
      <c r="R3" s="1"/>
      <c r="S3" s="1"/>
      <c r="T3" s="1"/>
      <c r="U3" s="1"/>
      <c r="V3" s="1"/>
      <c r="W3" s="1"/>
    </row>
    <row r="4" spans="1:23" ht="12.75" customHeight="1" x14ac:dyDescent="0.2">
      <c r="A4" s="196"/>
      <c r="B4" s="173"/>
      <c r="C4" s="173"/>
      <c r="D4" s="173"/>
      <c r="E4" s="57"/>
      <c r="F4" s="58" t="s">
        <v>50</v>
      </c>
      <c r="G4" s="192" t="str">
        <f>IF(Uppstart!C6&gt;"",Uppstart!C6,"Skriv in ditt namn på uppstartsfliken")</f>
        <v>Skriv ditt namn på uppstartsfliken</v>
      </c>
      <c r="H4" s="173"/>
      <c r="I4" s="173"/>
      <c r="J4" s="173"/>
      <c r="K4" s="173"/>
      <c r="L4" s="59"/>
      <c r="M4" s="56"/>
      <c r="N4" s="56"/>
      <c r="O4" s="1"/>
      <c r="P4" s="1"/>
      <c r="Q4" s="1"/>
      <c r="R4" s="1"/>
      <c r="S4" s="1"/>
      <c r="T4" s="1"/>
      <c r="U4" s="1"/>
      <c r="V4" s="1"/>
      <c r="W4" s="1"/>
    </row>
    <row r="5" spans="1:23" ht="12.75" customHeight="1" x14ac:dyDescent="0.2">
      <c r="A5" s="57"/>
      <c r="B5" s="57"/>
      <c r="C5" s="57"/>
      <c r="D5" s="57"/>
      <c r="E5" s="191" t="s">
        <v>51</v>
      </c>
      <c r="F5" s="161"/>
      <c r="G5" s="161"/>
      <c r="H5" s="161"/>
      <c r="I5" s="161"/>
      <c r="J5" s="161"/>
      <c r="K5" s="161"/>
      <c r="L5" s="59"/>
      <c r="M5" s="56"/>
      <c r="N5" s="61" t="s">
        <v>94</v>
      </c>
      <c r="O5" s="60">
        <f>SUM(Jul!O38)</f>
        <v>0</v>
      </c>
      <c r="P5" s="1"/>
      <c r="Q5" s="1"/>
      <c r="R5" s="62">
        <v>24</v>
      </c>
      <c r="S5" s="62" t="s">
        <v>54</v>
      </c>
      <c r="T5" s="62" t="s">
        <v>55</v>
      </c>
      <c r="U5" s="63"/>
      <c r="V5" s="64"/>
      <c r="W5" s="65"/>
    </row>
    <row r="6" spans="1:23" ht="26.25" customHeight="1" x14ac:dyDescent="0.2">
      <c r="A6" s="66" t="s">
        <v>56</v>
      </c>
      <c r="B6" s="66" t="s">
        <v>57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88" t="s">
        <v>75</v>
      </c>
      <c r="B7" s="189"/>
      <c r="C7" s="189"/>
      <c r="D7" s="189"/>
      <c r="E7" s="189"/>
      <c r="F7" s="189"/>
      <c r="G7" s="189"/>
      <c r="H7" s="189"/>
      <c r="I7" s="189"/>
      <c r="J7" s="189"/>
      <c r="K7" s="189"/>
      <c r="L7" s="189"/>
      <c r="M7" s="190"/>
      <c r="N7" s="80" t="s">
        <v>76</v>
      </c>
      <c r="O7" s="80" t="s">
        <v>76</v>
      </c>
      <c r="P7" s="66"/>
      <c r="Q7" s="66" t="s">
        <v>76</v>
      </c>
      <c r="R7" s="79" t="s">
        <v>77</v>
      </c>
      <c r="S7" s="79" t="s">
        <v>78</v>
      </c>
      <c r="T7" s="79" t="s">
        <v>79</v>
      </c>
      <c r="U7" s="66"/>
      <c r="V7" s="79"/>
      <c r="W7" s="81"/>
    </row>
    <row r="8" spans="1:23" ht="12.75" customHeight="1" x14ac:dyDescent="0.2">
      <c r="A8" s="82" t="str">
        <f>Admin2!D215</f>
        <v/>
      </c>
      <c r="B8" s="82" t="str">
        <f>IF(Admin2!E215=0,"",Admin2!E215)</f>
        <v/>
      </c>
      <c r="C8" s="84">
        <f>Admin2!A215</f>
        <v>44044</v>
      </c>
      <c r="D8" s="85" t="str">
        <f>Admin2!B215</f>
        <v>Lördag</v>
      </c>
      <c r="E8" s="119"/>
      <c r="F8" s="120"/>
      <c r="G8" s="121"/>
      <c r="H8" s="122"/>
      <c r="I8" s="121"/>
      <c r="J8" s="120"/>
      <c r="K8" s="86">
        <f t="shared" ref="K8:K38" si="0">IFERROR(F8-E8+H8-G8+J8-I8,"Tag bort blanksteg")</f>
        <v>0</v>
      </c>
      <c r="L8" s="122"/>
      <c r="M8" s="127"/>
      <c r="N8" s="87">
        <f t="shared" ref="N8:N38"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28"/>
      <c r="Q8" s="89" t="str">
        <f t="shared" ref="Q8:Q38" si="2">IF(M8="Sem","",IF(M8="","",IF(L8-K8&gt;0,(L8-K8)/$T$6,0)))</f>
        <v/>
      </c>
      <c r="R8" s="90">
        <f t="shared" ref="R8:S8" si="3">K8</f>
        <v>0</v>
      </c>
      <c r="S8" s="90">
        <f t="shared" si="3"/>
        <v>0</v>
      </c>
      <c r="T8" s="90">
        <f t="shared" ref="T8:T38" si="4">R8-S8</f>
        <v>0</v>
      </c>
      <c r="U8" s="91">
        <f t="shared" ref="U8:U38" si="5">IF(M8="",0,IF(M8="Sem",IF(L8="",7,IF(K8=0,2,5)),IF(L8="",8,IF(S8-R8&lt;0,6,1))))</f>
        <v>0</v>
      </c>
      <c r="V8" s="91"/>
      <c r="W8" s="92" t="s">
        <v>80</v>
      </c>
    </row>
    <row r="9" spans="1:23" ht="12.75" customHeight="1" x14ac:dyDescent="0.2">
      <c r="A9" s="82" t="str">
        <f>Admin2!D216</f>
        <v/>
      </c>
      <c r="B9" s="82" t="str">
        <f>IF(Admin2!E216=0,"",Admin2!E216)</f>
        <v/>
      </c>
      <c r="C9" s="84">
        <f>Admin2!A216</f>
        <v>44045</v>
      </c>
      <c r="D9" s="85" t="str">
        <f>Admin2!B216</f>
        <v>Söndag</v>
      </c>
      <c r="E9" s="119"/>
      <c r="F9" s="120"/>
      <c r="G9" s="121"/>
      <c r="H9" s="122"/>
      <c r="I9" s="121"/>
      <c r="J9" s="120"/>
      <c r="K9" s="86">
        <f t="shared" si="0"/>
        <v>0</v>
      </c>
      <c r="L9" s="122"/>
      <c r="M9" s="127"/>
      <c r="N9" s="87">
        <f t="shared" si="1"/>
        <v>0</v>
      </c>
      <c r="O9" s="88">
        <f t="shared" ref="O9:O38" si="6">IFERROR(IF(N9="      Fel1","Semester - tag bort den registrerade arbetstiden!",IF(N9="      Fel2","Tag bort frånvaro-kod, du har har arbetat full tid!",IF(N9="      Fel3","Ingen arbetsdag, tag bort frånvarokod Sem!",IF(N9="      Fel4","Ingen arbetsdag, tag bort frånvarokoden!",O8+N9)))),0)</f>
        <v>0</v>
      </c>
      <c r="P9" s="128"/>
      <c r="Q9" s="89" t="str">
        <f t="shared" si="2"/>
        <v/>
      </c>
      <c r="R9" s="90">
        <f t="shared" ref="R9:S9" si="7">K9</f>
        <v>0</v>
      </c>
      <c r="S9" s="90">
        <f t="shared" si="7"/>
        <v>0</v>
      </c>
      <c r="T9" s="90">
        <f t="shared" si="4"/>
        <v>0</v>
      </c>
      <c r="U9" s="91">
        <f t="shared" si="5"/>
        <v>0</v>
      </c>
      <c r="V9" s="91"/>
      <c r="W9" s="93" t="s">
        <v>81</v>
      </c>
    </row>
    <row r="10" spans="1:23" ht="12.75" customHeight="1" x14ac:dyDescent="0.2">
      <c r="A10" s="82" t="str">
        <f>Admin2!D217</f>
        <v/>
      </c>
      <c r="B10" s="82" t="str">
        <f>IF(Admin2!E217=0,"",Admin2!E217)</f>
        <v>v 32</v>
      </c>
      <c r="C10" s="84">
        <f>Admin2!A217</f>
        <v>44046</v>
      </c>
      <c r="D10" s="85" t="str">
        <f>Admin2!B217</f>
        <v>Måndag</v>
      </c>
      <c r="E10" s="123"/>
      <c r="F10" s="124"/>
      <c r="G10" s="125"/>
      <c r="H10" s="126"/>
      <c r="I10" s="125"/>
      <c r="J10" s="124"/>
      <c r="K10" s="86">
        <f t="shared" si="0"/>
        <v>0</v>
      </c>
      <c r="L10" s="126">
        <v>0.33333333333333331</v>
      </c>
      <c r="M10" s="127"/>
      <c r="N10" s="87">
        <f t="shared" si="1"/>
        <v>0</v>
      </c>
      <c r="O10" s="88">
        <f t="shared" si="6"/>
        <v>0</v>
      </c>
      <c r="P10" s="128"/>
      <c r="Q10" s="89" t="str">
        <f t="shared" si="2"/>
        <v/>
      </c>
      <c r="R10" s="90">
        <f t="shared" ref="R10:S10" si="8">K10</f>
        <v>0</v>
      </c>
      <c r="S10" s="90">
        <f t="shared" si="8"/>
        <v>0.33333333333333331</v>
      </c>
      <c r="T10" s="90">
        <f t="shared" si="4"/>
        <v>-0.33333333333333331</v>
      </c>
      <c r="U10" s="91">
        <f t="shared" si="5"/>
        <v>0</v>
      </c>
      <c r="V10" s="91"/>
      <c r="W10" s="93" t="s">
        <v>82</v>
      </c>
    </row>
    <row r="11" spans="1:23" ht="12.75" customHeight="1" x14ac:dyDescent="0.2">
      <c r="A11" s="82" t="str">
        <f>Admin2!D218</f>
        <v/>
      </c>
      <c r="B11" s="82" t="str">
        <f>IF(Admin2!E218=0,"",Admin2!E218)</f>
        <v/>
      </c>
      <c r="C11" s="84">
        <f>Admin2!A218</f>
        <v>44047</v>
      </c>
      <c r="D11" s="85" t="str">
        <f>Admin2!B218</f>
        <v>Tisdag</v>
      </c>
      <c r="E11" s="123"/>
      <c r="F11" s="124"/>
      <c r="G11" s="125"/>
      <c r="H11" s="126"/>
      <c r="I11" s="125"/>
      <c r="J11" s="124"/>
      <c r="K11" s="86">
        <f t="shared" si="0"/>
        <v>0</v>
      </c>
      <c r="L11" s="126">
        <v>0.33333333333333331</v>
      </c>
      <c r="M11" s="127"/>
      <c r="N11" s="87">
        <f t="shared" si="1"/>
        <v>0</v>
      </c>
      <c r="O11" s="88">
        <f t="shared" si="6"/>
        <v>0</v>
      </c>
      <c r="P11" s="128"/>
      <c r="Q11" s="89" t="str">
        <f t="shared" si="2"/>
        <v/>
      </c>
      <c r="R11" s="90">
        <f t="shared" ref="R11:S11" si="9">K11</f>
        <v>0</v>
      </c>
      <c r="S11" s="90">
        <f t="shared" si="9"/>
        <v>0.33333333333333331</v>
      </c>
      <c r="T11" s="90">
        <f t="shared" si="4"/>
        <v>-0.33333333333333331</v>
      </c>
      <c r="U11" s="91">
        <f t="shared" si="5"/>
        <v>0</v>
      </c>
      <c r="V11" s="91"/>
      <c r="W11" s="93" t="s">
        <v>83</v>
      </c>
    </row>
    <row r="12" spans="1:23" ht="12.75" customHeight="1" x14ac:dyDescent="0.2">
      <c r="A12" s="82" t="str">
        <f>Admin2!D219</f>
        <v/>
      </c>
      <c r="B12" s="82" t="str">
        <f>IF(Admin2!E219=0,"",Admin2!E219)</f>
        <v/>
      </c>
      <c r="C12" s="84">
        <f>Admin2!A219</f>
        <v>44048</v>
      </c>
      <c r="D12" s="85" t="str">
        <f>Admin2!B219</f>
        <v>Onsdag</v>
      </c>
      <c r="E12" s="123"/>
      <c r="F12" s="124"/>
      <c r="G12" s="125"/>
      <c r="H12" s="126"/>
      <c r="I12" s="125"/>
      <c r="J12" s="124"/>
      <c r="K12" s="86">
        <f t="shared" si="0"/>
        <v>0</v>
      </c>
      <c r="L12" s="126">
        <v>0.33333333333333331</v>
      </c>
      <c r="M12" s="127"/>
      <c r="N12" s="87">
        <f t="shared" si="1"/>
        <v>0</v>
      </c>
      <c r="O12" s="88">
        <f t="shared" si="6"/>
        <v>0</v>
      </c>
      <c r="P12" s="128"/>
      <c r="Q12" s="89" t="str">
        <f t="shared" si="2"/>
        <v/>
      </c>
      <c r="R12" s="90">
        <f t="shared" ref="R12:S12" si="10">K12</f>
        <v>0</v>
      </c>
      <c r="S12" s="90">
        <f t="shared" si="10"/>
        <v>0.33333333333333331</v>
      </c>
      <c r="T12" s="90">
        <f t="shared" si="4"/>
        <v>-0.33333333333333331</v>
      </c>
      <c r="U12" s="91">
        <f t="shared" si="5"/>
        <v>0</v>
      </c>
      <c r="V12" s="91"/>
      <c r="W12" s="94"/>
    </row>
    <row r="13" spans="1:23" ht="12.75" customHeight="1" x14ac:dyDescent="0.2">
      <c r="A13" s="82" t="str">
        <f>Admin2!D220</f>
        <v/>
      </c>
      <c r="B13" s="82" t="str">
        <f>IF(Admin2!E220=0,"",Admin2!E220)</f>
        <v/>
      </c>
      <c r="C13" s="84">
        <f>Admin2!A220</f>
        <v>44049</v>
      </c>
      <c r="D13" s="85" t="str">
        <f>Admin2!B220</f>
        <v>Torsdag</v>
      </c>
      <c r="E13" s="123"/>
      <c r="F13" s="124"/>
      <c r="G13" s="125"/>
      <c r="H13" s="126"/>
      <c r="I13" s="125"/>
      <c r="J13" s="124"/>
      <c r="K13" s="86">
        <f t="shared" si="0"/>
        <v>0</v>
      </c>
      <c r="L13" s="126">
        <v>0.33333333333333331</v>
      </c>
      <c r="M13" s="127"/>
      <c r="N13" s="87">
        <f t="shared" si="1"/>
        <v>0</v>
      </c>
      <c r="O13" s="88">
        <f t="shared" si="6"/>
        <v>0</v>
      </c>
      <c r="P13" s="128"/>
      <c r="Q13" s="89" t="str">
        <f t="shared" si="2"/>
        <v/>
      </c>
      <c r="R13" s="90">
        <f t="shared" ref="R13:S13" si="11">K13</f>
        <v>0</v>
      </c>
      <c r="S13" s="90">
        <f t="shared" si="11"/>
        <v>0.33333333333333331</v>
      </c>
      <c r="T13" s="90">
        <f t="shared" si="4"/>
        <v>-0.33333333333333331</v>
      </c>
      <c r="U13" s="91">
        <f t="shared" si="5"/>
        <v>0</v>
      </c>
      <c r="V13" s="91"/>
      <c r="W13" s="1"/>
    </row>
    <row r="14" spans="1:23" ht="12.75" customHeight="1" x14ac:dyDescent="0.2">
      <c r="A14" s="82" t="str">
        <f>Admin2!D221</f>
        <v/>
      </c>
      <c r="B14" s="82" t="str">
        <f>IF(Admin2!E221=0,"",Admin2!E221)</f>
        <v/>
      </c>
      <c r="C14" s="84">
        <f>Admin2!A221</f>
        <v>44050</v>
      </c>
      <c r="D14" s="85" t="str">
        <f>Admin2!B221</f>
        <v>Fredag</v>
      </c>
      <c r="E14" s="123"/>
      <c r="F14" s="124"/>
      <c r="G14" s="125"/>
      <c r="H14" s="126"/>
      <c r="I14" s="125"/>
      <c r="J14" s="124"/>
      <c r="K14" s="86">
        <f t="shared" si="0"/>
        <v>0</v>
      </c>
      <c r="L14" s="126">
        <v>0.33333333333333331</v>
      </c>
      <c r="M14" s="127"/>
      <c r="N14" s="87">
        <f t="shared" si="1"/>
        <v>0</v>
      </c>
      <c r="O14" s="88">
        <f t="shared" si="6"/>
        <v>0</v>
      </c>
      <c r="P14" s="128"/>
      <c r="Q14" s="89" t="str">
        <f t="shared" si="2"/>
        <v/>
      </c>
      <c r="R14" s="90">
        <f t="shared" ref="R14:S14" si="12">K14</f>
        <v>0</v>
      </c>
      <c r="S14" s="90">
        <f t="shared" si="12"/>
        <v>0.33333333333333331</v>
      </c>
      <c r="T14" s="90">
        <f t="shared" si="4"/>
        <v>-0.33333333333333331</v>
      </c>
      <c r="U14" s="91">
        <f t="shared" si="5"/>
        <v>0</v>
      </c>
      <c r="V14" s="91"/>
      <c r="W14" s="95"/>
    </row>
    <row r="15" spans="1:23" ht="12.75" customHeight="1" x14ac:dyDescent="0.2">
      <c r="A15" s="82" t="str">
        <f>Admin2!D222</f>
        <v/>
      </c>
      <c r="B15" s="82" t="str">
        <f>IF(Admin2!E222=0,"",Admin2!E222)</f>
        <v/>
      </c>
      <c r="C15" s="84">
        <f>Admin2!A222</f>
        <v>44051</v>
      </c>
      <c r="D15" s="85" t="str">
        <f>Admin2!B222</f>
        <v>Lördag</v>
      </c>
      <c r="E15" s="119"/>
      <c r="F15" s="120"/>
      <c r="G15" s="121"/>
      <c r="H15" s="122"/>
      <c r="I15" s="121"/>
      <c r="J15" s="120"/>
      <c r="K15" s="86">
        <f t="shared" si="0"/>
        <v>0</v>
      </c>
      <c r="L15" s="122"/>
      <c r="M15" s="127"/>
      <c r="N15" s="87">
        <f t="shared" si="1"/>
        <v>0</v>
      </c>
      <c r="O15" s="88">
        <f t="shared" si="6"/>
        <v>0</v>
      </c>
      <c r="P15" s="128"/>
      <c r="Q15" s="89" t="str">
        <f t="shared" si="2"/>
        <v/>
      </c>
      <c r="R15" s="90">
        <f t="shared" ref="R15:S15" si="13">K15</f>
        <v>0</v>
      </c>
      <c r="S15" s="90">
        <f t="shared" si="13"/>
        <v>0</v>
      </c>
      <c r="T15" s="90">
        <f t="shared" si="4"/>
        <v>0</v>
      </c>
      <c r="U15" s="91">
        <f t="shared" si="5"/>
        <v>0</v>
      </c>
      <c r="V15" s="91"/>
      <c r="W15" s="1"/>
    </row>
    <row r="16" spans="1:23" ht="12.75" customHeight="1" x14ac:dyDescent="0.2">
      <c r="A16" s="82" t="str">
        <f>Admin2!D223</f>
        <v/>
      </c>
      <c r="B16" s="82" t="str">
        <f>IF(Admin2!E223=0,"",Admin2!E223)</f>
        <v/>
      </c>
      <c r="C16" s="84">
        <f>Admin2!A223</f>
        <v>44052</v>
      </c>
      <c r="D16" s="85" t="str">
        <f>Admin2!B223</f>
        <v>Söndag</v>
      </c>
      <c r="E16" s="119"/>
      <c r="F16" s="120"/>
      <c r="G16" s="121"/>
      <c r="H16" s="122"/>
      <c r="I16" s="121"/>
      <c r="J16" s="120"/>
      <c r="K16" s="86">
        <f t="shared" si="0"/>
        <v>0</v>
      </c>
      <c r="L16" s="122"/>
      <c r="M16" s="127"/>
      <c r="N16" s="87">
        <f t="shared" si="1"/>
        <v>0</v>
      </c>
      <c r="O16" s="88">
        <f t="shared" si="6"/>
        <v>0</v>
      </c>
      <c r="P16" s="128"/>
      <c r="Q16" s="89" t="str">
        <f t="shared" si="2"/>
        <v/>
      </c>
      <c r="R16" s="90">
        <f t="shared" ref="R16:S16" si="14">K16</f>
        <v>0</v>
      </c>
      <c r="S16" s="90">
        <f t="shared" si="14"/>
        <v>0</v>
      </c>
      <c r="T16" s="90">
        <f t="shared" si="4"/>
        <v>0</v>
      </c>
      <c r="U16" s="91">
        <f t="shared" si="5"/>
        <v>0</v>
      </c>
      <c r="V16" s="91"/>
      <c r="W16" s="1"/>
    </row>
    <row r="17" spans="1:23" ht="12.75" customHeight="1" x14ac:dyDescent="0.2">
      <c r="A17" s="82" t="str">
        <f>Admin2!D224</f>
        <v/>
      </c>
      <c r="B17" s="82" t="str">
        <f>IF(Admin2!E224=0,"",Admin2!E224)</f>
        <v>v 33</v>
      </c>
      <c r="C17" s="84">
        <f>Admin2!A224</f>
        <v>44053</v>
      </c>
      <c r="D17" s="85" t="str">
        <f>Admin2!B224</f>
        <v>Måndag</v>
      </c>
      <c r="E17" s="123"/>
      <c r="F17" s="124"/>
      <c r="G17" s="125"/>
      <c r="H17" s="126"/>
      <c r="I17" s="125"/>
      <c r="J17" s="124"/>
      <c r="K17" s="86">
        <f t="shared" si="0"/>
        <v>0</v>
      </c>
      <c r="L17" s="126">
        <v>0.33333333333333331</v>
      </c>
      <c r="M17" s="127"/>
      <c r="N17" s="87">
        <f t="shared" si="1"/>
        <v>0</v>
      </c>
      <c r="O17" s="88">
        <f t="shared" si="6"/>
        <v>0</v>
      </c>
      <c r="P17" s="128"/>
      <c r="Q17" s="89" t="str">
        <f t="shared" si="2"/>
        <v/>
      </c>
      <c r="R17" s="90">
        <f t="shared" ref="R17:S17" si="15">K17</f>
        <v>0</v>
      </c>
      <c r="S17" s="90">
        <f t="shared" si="15"/>
        <v>0.33333333333333331</v>
      </c>
      <c r="T17" s="90">
        <f t="shared" si="4"/>
        <v>-0.33333333333333331</v>
      </c>
      <c r="U17" s="91">
        <f t="shared" si="5"/>
        <v>0</v>
      </c>
      <c r="V17" s="91"/>
      <c r="W17" s="1"/>
    </row>
    <row r="18" spans="1:23" ht="12.75" customHeight="1" x14ac:dyDescent="0.2">
      <c r="A18" s="82" t="str">
        <f>Admin2!D225</f>
        <v/>
      </c>
      <c r="B18" s="82" t="str">
        <f>IF(Admin2!E225=0,"",Admin2!E225)</f>
        <v/>
      </c>
      <c r="C18" s="84">
        <f>Admin2!A225</f>
        <v>44054</v>
      </c>
      <c r="D18" s="85" t="str">
        <f>Admin2!B225</f>
        <v>Tisdag</v>
      </c>
      <c r="E18" s="123"/>
      <c r="F18" s="124"/>
      <c r="G18" s="125"/>
      <c r="H18" s="126"/>
      <c r="I18" s="125"/>
      <c r="J18" s="124"/>
      <c r="K18" s="86">
        <f t="shared" si="0"/>
        <v>0</v>
      </c>
      <c r="L18" s="126">
        <v>0.33333333333333331</v>
      </c>
      <c r="M18" s="127"/>
      <c r="N18" s="87">
        <f t="shared" si="1"/>
        <v>0</v>
      </c>
      <c r="O18" s="88">
        <f t="shared" si="6"/>
        <v>0</v>
      </c>
      <c r="P18" s="128"/>
      <c r="Q18" s="89" t="str">
        <f t="shared" si="2"/>
        <v/>
      </c>
      <c r="R18" s="90">
        <f t="shared" ref="R18:S18" si="16">K18</f>
        <v>0</v>
      </c>
      <c r="S18" s="90">
        <f t="shared" si="16"/>
        <v>0.33333333333333331</v>
      </c>
      <c r="T18" s="90">
        <f t="shared" si="4"/>
        <v>-0.33333333333333331</v>
      </c>
      <c r="U18" s="91">
        <f t="shared" si="5"/>
        <v>0</v>
      </c>
      <c r="V18" s="91"/>
      <c r="W18" s="1"/>
    </row>
    <row r="19" spans="1:23" ht="12.75" customHeight="1" x14ac:dyDescent="0.2">
      <c r="A19" s="82" t="str">
        <f>Admin2!D226</f>
        <v/>
      </c>
      <c r="B19" s="82" t="str">
        <f>IF(Admin2!E226=0,"",Admin2!E226)</f>
        <v/>
      </c>
      <c r="C19" s="84">
        <f>Admin2!A226</f>
        <v>44055</v>
      </c>
      <c r="D19" s="85" t="str">
        <f>Admin2!B226</f>
        <v>Onsdag</v>
      </c>
      <c r="E19" s="123"/>
      <c r="F19" s="124"/>
      <c r="G19" s="125"/>
      <c r="H19" s="126"/>
      <c r="I19" s="125"/>
      <c r="J19" s="124"/>
      <c r="K19" s="86">
        <f t="shared" si="0"/>
        <v>0</v>
      </c>
      <c r="L19" s="126">
        <v>0.33333333333333331</v>
      </c>
      <c r="M19" s="127"/>
      <c r="N19" s="87">
        <f t="shared" si="1"/>
        <v>0</v>
      </c>
      <c r="O19" s="88">
        <f t="shared" si="6"/>
        <v>0</v>
      </c>
      <c r="P19" s="128"/>
      <c r="Q19" s="89" t="str">
        <f t="shared" si="2"/>
        <v/>
      </c>
      <c r="R19" s="90">
        <f t="shared" ref="R19:S19" si="17">K19</f>
        <v>0</v>
      </c>
      <c r="S19" s="90">
        <f t="shared" si="17"/>
        <v>0.33333333333333331</v>
      </c>
      <c r="T19" s="90">
        <f t="shared" si="4"/>
        <v>-0.33333333333333331</v>
      </c>
      <c r="U19" s="91">
        <f t="shared" si="5"/>
        <v>0</v>
      </c>
      <c r="V19" s="91"/>
      <c r="W19" s="1"/>
    </row>
    <row r="20" spans="1:23" ht="12.75" customHeight="1" x14ac:dyDescent="0.2">
      <c r="A20" s="82" t="str">
        <f>Admin2!D227</f>
        <v/>
      </c>
      <c r="B20" s="82" t="str">
        <f>IF(Admin2!E227=0,"",Admin2!E227)</f>
        <v/>
      </c>
      <c r="C20" s="84">
        <f>Admin2!A227</f>
        <v>44056</v>
      </c>
      <c r="D20" s="85" t="str">
        <f>Admin2!B227</f>
        <v>Torsdag</v>
      </c>
      <c r="E20" s="123"/>
      <c r="F20" s="124"/>
      <c r="G20" s="125"/>
      <c r="H20" s="126"/>
      <c r="I20" s="125"/>
      <c r="J20" s="124"/>
      <c r="K20" s="86">
        <f t="shared" si="0"/>
        <v>0</v>
      </c>
      <c r="L20" s="126">
        <v>0.33333333333333331</v>
      </c>
      <c r="M20" s="127"/>
      <c r="N20" s="87">
        <f t="shared" si="1"/>
        <v>0</v>
      </c>
      <c r="O20" s="88">
        <f t="shared" si="6"/>
        <v>0</v>
      </c>
      <c r="P20" s="128"/>
      <c r="Q20" s="89" t="str">
        <f t="shared" si="2"/>
        <v/>
      </c>
      <c r="R20" s="90">
        <f t="shared" ref="R20:S20" si="18">K20</f>
        <v>0</v>
      </c>
      <c r="S20" s="90">
        <f t="shared" si="18"/>
        <v>0.33333333333333331</v>
      </c>
      <c r="T20" s="90">
        <f t="shared" si="4"/>
        <v>-0.33333333333333331</v>
      </c>
      <c r="U20" s="91">
        <f t="shared" si="5"/>
        <v>0</v>
      </c>
      <c r="V20" s="91"/>
      <c r="W20" s="1"/>
    </row>
    <row r="21" spans="1:23" ht="12.75" customHeight="1" x14ac:dyDescent="0.2">
      <c r="A21" s="82" t="str">
        <f>Admin2!D228</f>
        <v/>
      </c>
      <c r="B21" s="82" t="str">
        <f>IF(Admin2!E228=0,"",Admin2!E228)</f>
        <v/>
      </c>
      <c r="C21" s="84">
        <f>Admin2!A228</f>
        <v>44057</v>
      </c>
      <c r="D21" s="85" t="str">
        <f>Admin2!B228</f>
        <v>Fredag</v>
      </c>
      <c r="E21" s="123"/>
      <c r="F21" s="124"/>
      <c r="G21" s="125"/>
      <c r="H21" s="126"/>
      <c r="I21" s="125"/>
      <c r="J21" s="124"/>
      <c r="K21" s="86">
        <f t="shared" si="0"/>
        <v>0</v>
      </c>
      <c r="L21" s="126">
        <v>0.33333333333333331</v>
      </c>
      <c r="M21" s="127"/>
      <c r="N21" s="87">
        <f t="shared" si="1"/>
        <v>0</v>
      </c>
      <c r="O21" s="88">
        <f t="shared" si="6"/>
        <v>0</v>
      </c>
      <c r="P21" s="128"/>
      <c r="Q21" s="89" t="str">
        <f t="shared" si="2"/>
        <v/>
      </c>
      <c r="R21" s="90">
        <f t="shared" ref="R21:S21" si="19">K21</f>
        <v>0</v>
      </c>
      <c r="S21" s="90">
        <f t="shared" si="19"/>
        <v>0.33333333333333331</v>
      </c>
      <c r="T21" s="90">
        <f t="shared" si="4"/>
        <v>-0.33333333333333331</v>
      </c>
      <c r="U21" s="91">
        <f t="shared" si="5"/>
        <v>0</v>
      </c>
      <c r="V21" s="91"/>
      <c r="W21" s="1"/>
    </row>
    <row r="22" spans="1:23" ht="12.75" customHeight="1" x14ac:dyDescent="0.2">
      <c r="A22" s="82" t="str">
        <f>Admin2!D229</f>
        <v/>
      </c>
      <c r="B22" s="82" t="str">
        <f>IF(Admin2!E229=0,"",Admin2!E229)</f>
        <v/>
      </c>
      <c r="C22" s="84">
        <f>Admin2!A229</f>
        <v>44058</v>
      </c>
      <c r="D22" s="85" t="str">
        <f>Admin2!B229</f>
        <v>Lördag</v>
      </c>
      <c r="E22" s="119"/>
      <c r="F22" s="120"/>
      <c r="G22" s="121"/>
      <c r="H22" s="122"/>
      <c r="I22" s="121"/>
      <c r="J22" s="120"/>
      <c r="K22" s="86">
        <f t="shared" si="0"/>
        <v>0</v>
      </c>
      <c r="L22" s="122"/>
      <c r="M22" s="127"/>
      <c r="N22" s="87">
        <f t="shared" si="1"/>
        <v>0</v>
      </c>
      <c r="O22" s="88">
        <f t="shared" si="6"/>
        <v>0</v>
      </c>
      <c r="P22" s="128"/>
      <c r="Q22" s="89" t="str">
        <f t="shared" si="2"/>
        <v/>
      </c>
      <c r="R22" s="90">
        <f t="shared" ref="R22:S22" si="20">K22</f>
        <v>0</v>
      </c>
      <c r="S22" s="90">
        <f t="shared" si="20"/>
        <v>0</v>
      </c>
      <c r="T22" s="90">
        <f t="shared" si="4"/>
        <v>0</v>
      </c>
      <c r="U22" s="91">
        <f t="shared" si="5"/>
        <v>0</v>
      </c>
      <c r="V22" s="90"/>
      <c r="W22" s="1"/>
    </row>
    <row r="23" spans="1:23" ht="12.75" customHeight="1" x14ac:dyDescent="0.2">
      <c r="A23" s="82" t="str">
        <f>Admin2!D230</f>
        <v/>
      </c>
      <c r="B23" s="82" t="str">
        <f>IF(Admin2!E230=0,"",Admin2!E230)</f>
        <v/>
      </c>
      <c r="C23" s="84">
        <f>Admin2!A230</f>
        <v>44059</v>
      </c>
      <c r="D23" s="85" t="str">
        <f>Admin2!B230</f>
        <v>Söndag</v>
      </c>
      <c r="E23" s="119"/>
      <c r="F23" s="120"/>
      <c r="G23" s="121"/>
      <c r="H23" s="122"/>
      <c r="I23" s="121"/>
      <c r="J23" s="120"/>
      <c r="K23" s="86">
        <f t="shared" si="0"/>
        <v>0</v>
      </c>
      <c r="L23" s="122"/>
      <c r="M23" s="127"/>
      <c r="N23" s="87">
        <f t="shared" si="1"/>
        <v>0</v>
      </c>
      <c r="O23" s="88">
        <f t="shared" si="6"/>
        <v>0</v>
      </c>
      <c r="P23" s="128"/>
      <c r="Q23" s="89" t="str">
        <f t="shared" si="2"/>
        <v/>
      </c>
      <c r="R23" s="90">
        <f t="shared" ref="R23:S23" si="21">K23</f>
        <v>0</v>
      </c>
      <c r="S23" s="90">
        <f t="shared" si="21"/>
        <v>0</v>
      </c>
      <c r="T23" s="90">
        <f t="shared" si="4"/>
        <v>0</v>
      </c>
      <c r="U23" s="91">
        <f t="shared" si="5"/>
        <v>0</v>
      </c>
      <c r="V23" s="90"/>
      <c r="W23" s="1"/>
    </row>
    <row r="24" spans="1:23" ht="12.75" customHeight="1" x14ac:dyDescent="0.2">
      <c r="A24" s="82" t="str">
        <f>Admin2!D231</f>
        <v/>
      </c>
      <c r="B24" s="82" t="str">
        <f>IF(Admin2!E231=0,"",Admin2!E231)</f>
        <v>v 34</v>
      </c>
      <c r="C24" s="84">
        <f>Admin2!A231</f>
        <v>44060</v>
      </c>
      <c r="D24" s="85" t="str">
        <f>Admin2!B231</f>
        <v>Måndag</v>
      </c>
      <c r="E24" s="123"/>
      <c r="F24" s="124"/>
      <c r="G24" s="125"/>
      <c r="H24" s="126"/>
      <c r="I24" s="125"/>
      <c r="J24" s="124"/>
      <c r="K24" s="86">
        <f t="shared" si="0"/>
        <v>0</v>
      </c>
      <c r="L24" s="126">
        <v>0.33333333333333331</v>
      </c>
      <c r="M24" s="127"/>
      <c r="N24" s="87">
        <f t="shared" si="1"/>
        <v>0</v>
      </c>
      <c r="O24" s="88">
        <f t="shared" si="6"/>
        <v>0</v>
      </c>
      <c r="P24" s="128"/>
      <c r="Q24" s="89" t="str">
        <f t="shared" si="2"/>
        <v/>
      </c>
      <c r="R24" s="90">
        <f t="shared" ref="R24:S24" si="22">K24</f>
        <v>0</v>
      </c>
      <c r="S24" s="90">
        <f t="shared" si="22"/>
        <v>0.33333333333333331</v>
      </c>
      <c r="T24" s="90">
        <f t="shared" si="4"/>
        <v>-0.33333333333333331</v>
      </c>
      <c r="U24" s="91">
        <f t="shared" si="5"/>
        <v>0</v>
      </c>
      <c r="V24" s="90"/>
      <c r="W24" s="1"/>
    </row>
    <row r="25" spans="1:23" ht="12.75" customHeight="1" x14ac:dyDescent="0.2">
      <c r="A25" s="82" t="str">
        <f>Admin2!D232</f>
        <v/>
      </c>
      <c r="B25" s="82" t="str">
        <f>IF(Admin2!E232=0,"",Admin2!E232)</f>
        <v/>
      </c>
      <c r="C25" s="84">
        <f>Admin2!A232</f>
        <v>44061</v>
      </c>
      <c r="D25" s="85" t="str">
        <f>Admin2!B232</f>
        <v>Tisdag</v>
      </c>
      <c r="E25" s="123"/>
      <c r="F25" s="124"/>
      <c r="G25" s="125"/>
      <c r="H25" s="126"/>
      <c r="I25" s="125"/>
      <c r="J25" s="124"/>
      <c r="K25" s="86">
        <f t="shared" si="0"/>
        <v>0</v>
      </c>
      <c r="L25" s="126">
        <v>0.33333333333333331</v>
      </c>
      <c r="M25" s="127"/>
      <c r="N25" s="87">
        <f t="shared" si="1"/>
        <v>0</v>
      </c>
      <c r="O25" s="88">
        <f t="shared" si="6"/>
        <v>0</v>
      </c>
      <c r="P25" s="128"/>
      <c r="Q25" s="89" t="str">
        <f t="shared" si="2"/>
        <v/>
      </c>
      <c r="R25" s="90">
        <f t="shared" ref="R25:S25" si="23">K25</f>
        <v>0</v>
      </c>
      <c r="S25" s="90">
        <f t="shared" si="23"/>
        <v>0.33333333333333331</v>
      </c>
      <c r="T25" s="90">
        <f t="shared" si="4"/>
        <v>-0.33333333333333331</v>
      </c>
      <c r="U25" s="91">
        <f t="shared" si="5"/>
        <v>0</v>
      </c>
      <c r="V25" s="90"/>
      <c r="W25" s="1"/>
    </row>
    <row r="26" spans="1:23" ht="12.75" customHeight="1" x14ac:dyDescent="0.2">
      <c r="A26" s="82" t="str">
        <f>Admin2!D233</f>
        <v/>
      </c>
      <c r="B26" s="82" t="str">
        <f>IF(Admin2!E233=0,"",Admin2!E233)</f>
        <v/>
      </c>
      <c r="C26" s="84">
        <f>Admin2!A233</f>
        <v>44062</v>
      </c>
      <c r="D26" s="85" t="str">
        <f>Admin2!B233</f>
        <v>Onsdag</v>
      </c>
      <c r="E26" s="123"/>
      <c r="F26" s="124"/>
      <c r="G26" s="125"/>
      <c r="H26" s="126"/>
      <c r="I26" s="125"/>
      <c r="J26" s="124"/>
      <c r="K26" s="86">
        <f t="shared" si="0"/>
        <v>0</v>
      </c>
      <c r="L26" s="126">
        <v>0.33333333333333331</v>
      </c>
      <c r="M26" s="127"/>
      <c r="N26" s="87">
        <f t="shared" si="1"/>
        <v>0</v>
      </c>
      <c r="O26" s="88">
        <f t="shared" si="6"/>
        <v>0</v>
      </c>
      <c r="P26" s="128"/>
      <c r="Q26" s="89" t="str">
        <f t="shared" si="2"/>
        <v/>
      </c>
      <c r="R26" s="90">
        <f t="shared" ref="R26:S26" si="24">K26</f>
        <v>0</v>
      </c>
      <c r="S26" s="90">
        <f t="shared" si="24"/>
        <v>0.33333333333333331</v>
      </c>
      <c r="T26" s="90">
        <f t="shared" si="4"/>
        <v>-0.33333333333333331</v>
      </c>
      <c r="U26" s="91">
        <f t="shared" si="5"/>
        <v>0</v>
      </c>
      <c r="V26" s="90"/>
      <c r="W26" s="1"/>
    </row>
    <row r="27" spans="1:23" ht="12.75" customHeight="1" x14ac:dyDescent="0.2">
      <c r="A27" s="82" t="str">
        <f>Admin2!D234</f>
        <v/>
      </c>
      <c r="B27" s="82" t="str">
        <f>IF(Admin2!E234=0,"",Admin2!E234)</f>
        <v/>
      </c>
      <c r="C27" s="84">
        <f>Admin2!A234</f>
        <v>44063</v>
      </c>
      <c r="D27" s="85" t="str">
        <f>Admin2!B234</f>
        <v>Torsdag</v>
      </c>
      <c r="E27" s="123"/>
      <c r="F27" s="124"/>
      <c r="G27" s="125"/>
      <c r="H27" s="126"/>
      <c r="I27" s="125"/>
      <c r="J27" s="124"/>
      <c r="K27" s="86">
        <f t="shared" si="0"/>
        <v>0</v>
      </c>
      <c r="L27" s="126">
        <v>0.33333333333333331</v>
      </c>
      <c r="M27" s="127"/>
      <c r="N27" s="87">
        <f t="shared" si="1"/>
        <v>0</v>
      </c>
      <c r="O27" s="88">
        <f t="shared" si="6"/>
        <v>0</v>
      </c>
      <c r="P27" s="128"/>
      <c r="Q27" s="89" t="str">
        <f t="shared" si="2"/>
        <v/>
      </c>
      <c r="R27" s="90">
        <f t="shared" ref="R27:S27" si="25">K27</f>
        <v>0</v>
      </c>
      <c r="S27" s="90">
        <f t="shared" si="25"/>
        <v>0.33333333333333331</v>
      </c>
      <c r="T27" s="90">
        <f t="shared" si="4"/>
        <v>-0.33333333333333331</v>
      </c>
      <c r="U27" s="91">
        <f t="shared" si="5"/>
        <v>0</v>
      </c>
      <c r="V27" s="90"/>
      <c r="W27" s="1"/>
    </row>
    <row r="28" spans="1:23" ht="12.75" customHeight="1" x14ac:dyDescent="0.2">
      <c r="A28" s="82" t="str">
        <f>Admin2!D235</f>
        <v/>
      </c>
      <c r="B28" s="82" t="str">
        <f>IF(Admin2!E235=0,"",Admin2!E235)</f>
        <v/>
      </c>
      <c r="C28" s="84">
        <f>Admin2!A235</f>
        <v>44064</v>
      </c>
      <c r="D28" s="85" t="str">
        <f>Admin2!B235</f>
        <v>Fredag</v>
      </c>
      <c r="E28" s="123"/>
      <c r="F28" s="124"/>
      <c r="G28" s="125"/>
      <c r="H28" s="126"/>
      <c r="I28" s="125"/>
      <c r="J28" s="124"/>
      <c r="K28" s="86">
        <f t="shared" si="0"/>
        <v>0</v>
      </c>
      <c r="L28" s="126">
        <v>0.33333333333333331</v>
      </c>
      <c r="M28" s="127"/>
      <c r="N28" s="87">
        <f t="shared" si="1"/>
        <v>0</v>
      </c>
      <c r="O28" s="88">
        <f t="shared" si="6"/>
        <v>0</v>
      </c>
      <c r="P28" s="128"/>
      <c r="Q28" s="89" t="str">
        <f t="shared" si="2"/>
        <v/>
      </c>
      <c r="R28" s="90">
        <f t="shared" ref="R28:S28" si="26">K28</f>
        <v>0</v>
      </c>
      <c r="S28" s="90">
        <f t="shared" si="26"/>
        <v>0.33333333333333331</v>
      </c>
      <c r="T28" s="90">
        <f t="shared" si="4"/>
        <v>-0.33333333333333331</v>
      </c>
      <c r="U28" s="91">
        <f t="shared" si="5"/>
        <v>0</v>
      </c>
      <c r="V28" s="90"/>
      <c r="W28" s="1"/>
    </row>
    <row r="29" spans="1:23" ht="12.75" customHeight="1" x14ac:dyDescent="0.2">
      <c r="A29" s="82" t="str">
        <f>Admin2!D236</f>
        <v/>
      </c>
      <c r="B29" s="82" t="str">
        <f>IF(Admin2!E236=0,"",Admin2!E236)</f>
        <v/>
      </c>
      <c r="C29" s="84">
        <f>Admin2!A236</f>
        <v>44065</v>
      </c>
      <c r="D29" s="85" t="str">
        <f>Admin2!B236</f>
        <v>Lördag</v>
      </c>
      <c r="E29" s="119"/>
      <c r="F29" s="120"/>
      <c r="G29" s="121"/>
      <c r="H29" s="122"/>
      <c r="I29" s="121"/>
      <c r="J29" s="120"/>
      <c r="K29" s="86">
        <f t="shared" si="0"/>
        <v>0</v>
      </c>
      <c r="L29" s="122"/>
      <c r="M29" s="127"/>
      <c r="N29" s="87">
        <f t="shared" si="1"/>
        <v>0</v>
      </c>
      <c r="O29" s="88">
        <f t="shared" si="6"/>
        <v>0</v>
      </c>
      <c r="P29" s="128"/>
      <c r="Q29" s="89" t="str">
        <f t="shared" si="2"/>
        <v/>
      </c>
      <c r="R29" s="90">
        <f t="shared" ref="R29:S29" si="27">K29</f>
        <v>0</v>
      </c>
      <c r="S29" s="90">
        <f t="shared" si="27"/>
        <v>0</v>
      </c>
      <c r="T29" s="90">
        <f t="shared" si="4"/>
        <v>0</v>
      </c>
      <c r="U29" s="91">
        <f t="shared" si="5"/>
        <v>0</v>
      </c>
      <c r="V29" s="90"/>
      <c r="W29" s="1"/>
    </row>
    <row r="30" spans="1:23" ht="12.75" customHeight="1" x14ac:dyDescent="0.2">
      <c r="A30" s="82" t="str">
        <f>Admin2!D237</f>
        <v/>
      </c>
      <c r="B30" s="82" t="str">
        <f>IF(Admin2!E237=0,"",Admin2!E237)</f>
        <v/>
      </c>
      <c r="C30" s="84">
        <f>Admin2!A237</f>
        <v>44066</v>
      </c>
      <c r="D30" s="85" t="str">
        <f>Admin2!B237</f>
        <v>Söndag</v>
      </c>
      <c r="E30" s="119"/>
      <c r="F30" s="120"/>
      <c r="G30" s="121"/>
      <c r="H30" s="122"/>
      <c r="I30" s="121"/>
      <c r="J30" s="120"/>
      <c r="K30" s="86">
        <f t="shared" si="0"/>
        <v>0</v>
      </c>
      <c r="L30" s="122"/>
      <c r="M30" s="127"/>
      <c r="N30" s="87">
        <f t="shared" si="1"/>
        <v>0</v>
      </c>
      <c r="O30" s="88">
        <f t="shared" si="6"/>
        <v>0</v>
      </c>
      <c r="P30" s="128"/>
      <c r="Q30" s="89" t="str">
        <f t="shared" si="2"/>
        <v/>
      </c>
      <c r="R30" s="90">
        <f t="shared" ref="R30:S30" si="28">K30</f>
        <v>0</v>
      </c>
      <c r="S30" s="90">
        <f t="shared" si="28"/>
        <v>0</v>
      </c>
      <c r="T30" s="90">
        <f t="shared" si="4"/>
        <v>0</v>
      </c>
      <c r="U30" s="91">
        <f t="shared" si="5"/>
        <v>0</v>
      </c>
      <c r="V30" s="90"/>
      <c r="W30" s="1"/>
    </row>
    <row r="31" spans="1:23" ht="12.75" customHeight="1" x14ac:dyDescent="0.2">
      <c r="A31" s="82" t="str">
        <f>Admin2!D238</f>
        <v/>
      </c>
      <c r="B31" s="82" t="str">
        <f>IF(Admin2!E238=0,"",Admin2!E238)</f>
        <v>v 35</v>
      </c>
      <c r="C31" s="84">
        <f>Admin2!A238</f>
        <v>44067</v>
      </c>
      <c r="D31" s="85" t="str">
        <f>Admin2!B238</f>
        <v>Måndag</v>
      </c>
      <c r="E31" s="123"/>
      <c r="F31" s="124"/>
      <c r="G31" s="125"/>
      <c r="H31" s="126"/>
      <c r="I31" s="125"/>
      <c r="J31" s="124"/>
      <c r="K31" s="86">
        <f t="shared" si="0"/>
        <v>0</v>
      </c>
      <c r="L31" s="126">
        <v>0.33333333333333331</v>
      </c>
      <c r="M31" s="127"/>
      <c r="N31" s="87">
        <f t="shared" si="1"/>
        <v>0</v>
      </c>
      <c r="O31" s="88">
        <f t="shared" si="6"/>
        <v>0</v>
      </c>
      <c r="P31" s="128"/>
      <c r="Q31" s="89" t="str">
        <f t="shared" si="2"/>
        <v/>
      </c>
      <c r="R31" s="90">
        <f t="shared" ref="R31:S31" si="29">K31</f>
        <v>0</v>
      </c>
      <c r="S31" s="90">
        <f t="shared" si="29"/>
        <v>0.33333333333333331</v>
      </c>
      <c r="T31" s="90">
        <f t="shared" si="4"/>
        <v>-0.33333333333333331</v>
      </c>
      <c r="U31" s="91">
        <f t="shared" si="5"/>
        <v>0</v>
      </c>
      <c r="V31" s="90"/>
      <c r="W31" s="1"/>
    </row>
    <row r="32" spans="1:23" ht="12.75" customHeight="1" x14ac:dyDescent="0.2">
      <c r="A32" s="82" t="str">
        <f>Admin2!D239</f>
        <v/>
      </c>
      <c r="B32" s="82" t="str">
        <f>IF(Admin2!E239=0,"",Admin2!E239)</f>
        <v/>
      </c>
      <c r="C32" s="84">
        <f>Admin2!A239</f>
        <v>44068</v>
      </c>
      <c r="D32" s="85" t="str">
        <f>Admin2!B239</f>
        <v>Tisdag</v>
      </c>
      <c r="E32" s="123"/>
      <c r="F32" s="124"/>
      <c r="G32" s="125"/>
      <c r="H32" s="126"/>
      <c r="I32" s="125"/>
      <c r="J32" s="124"/>
      <c r="K32" s="86">
        <f t="shared" si="0"/>
        <v>0</v>
      </c>
      <c r="L32" s="126">
        <v>0.33333333333333331</v>
      </c>
      <c r="M32" s="127"/>
      <c r="N32" s="87">
        <f t="shared" si="1"/>
        <v>0</v>
      </c>
      <c r="O32" s="88">
        <f t="shared" si="6"/>
        <v>0</v>
      </c>
      <c r="P32" s="128"/>
      <c r="Q32" s="89" t="str">
        <f t="shared" si="2"/>
        <v/>
      </c>
      <c r="R32" s="90">
        <f t="shared" ref="R32:S32" si="30">K32</f>
        <v>0</v>
      </c>
      <c r="S32" s="90">
        <f t="shared" si="30"/>
        <v>0.33333333333333331</v>
      </c>
      <c r="T32" s="90">
        <f t="shared" si="4"/>
        <v>-0.33333333333333331</v>
      </c>
      <c r="U32" s="91">
        <f t="shared" si="5"/>
        <v>0</v>
      </c>
      <c r="V32" s="90"/>
      <c r="W32" s="1"/>
    </row>
    <row r="33" spans="1:23" ht="12.75" customHeight="1" x14ac:dyDescent="0.2">
      <c r="A33" s="82" t="str">
        <f>Admin2!D240</f>
        <v/>
      </c>
      <c r="B33" s="82" t="str">
        <f>IF(Admin2!E240=0,"",Admin2!E240)</f>
        <v/>
      </c>
      <c r="C33" s="84">
        <f>Admin2!A240</f>
        <v>44069</v>
      </c>
      <c r="D33" s="85" t="str">
        <f>Admin2!B240</f>
        <v>Onsdag</v>
      </c>
      <c r="E33" s="123"/>
      <c r="F33" s="124"/>
      <c r="G33" s="125"/>
      <c r="H33" s="126"/>
      <c r="I33" s="125"/>
      <c r="J33" s="124"/>
      <c r="K33" s="86">
        <f t="shared" si="0"/>
        <v>0</v>
      </c>
      <c r="L33" s="126">
        <v>0.33333333333333331</v>
      </c>
      <c r="M33" s="127"/>
      <c r="N33" s="87">
        <f t="shared" si="1"/>
        <v>0</v>
      </c>
      <c r="O33" s="88">
        <f t="shared" si="6"/>
        <v>0</v>
      </c>
      <c r="P33" s="128"/>
      <c r="Q33" s="89" t="str">
        <f t="shared" si="2"/>
        <v/>
      </c>
      <c r="R33" s="90">
        <f t="shared" ref="R33:S33" si="31">K33</f>
        <v>0</v>
      </c>
      <c r="S33" s="90">
        <f t="shared" si="31"/>
        <v>0.33333333333333331</v>
      </c>
      <c r="T33" s="90">
        <f t="shared" si="4"/>
        <v>-0.33333333333333331</v>
      </c>
      <c r="U33" s="91">
        <f t="shared" si="5"/>
        <v>0</v>
      </c>
      <c r="V33" s="90"/>
      <c r="W33" s="1"/>
    </row>
    <row r="34" spans="1:23" ht="12.75" customHeight="1" x14ac:dyDescent="0.2">
      <c r="A34" s="82" t="str">
        <f>Admin2!D241</f>
        <v/>
      </c>
      <c r="B34" s="82" t="str">
        <f>IF(Admin2!E241=0,"",Admin2!E241)</f>
        <v/>
      </c>
      <c r="C34" s="84">
        <f>Admin2!A241</f>
        <v>44070</v>
      </c>
      <c r="D34" s="85" t="str">
        <f>Admin2!B241</f>
        <v>Torsdag</v>
      </c>
      <c r="E34" s="123"/>
      <c r="F34" s="124"/>
      <c r="G34" s="125"/>
      <c r="H34" s="126"/>
      <c r="I34" s="125"/>
      <c r="J34" s="124"/>
      <c r="K34" s="86">
        <f t="shared" si="0"/>
        <v>0</v>
      </c>
      <c r="L34" s="126">
        <v>0.33333333333333331</v>
      </c>
      <c r="M34" s="127"/>
      <c r="N34" s="87">
        <f t="shared" si="1"/>
        <v>0</v>
      </c>
      <c r="O34" s="88">
        <f t="shared" si="6"/>
        <v>0</v>
      </c>
      <c r="P34" s="128"/>
      <c r="Q34" s="89" t="str">
        <f t="shared" si="2"/>
        <v/>
      </c>
      <c r="R34" s="90">
        <f t="shared" ref="R34:S34" si="32">K34</f>
        <v>0</v>
      </c>
      <c r="S34" s="90">
        <f t="shared" si="32"/>
        <v>0.33333333333333331</v>
      </c>
      <c r="T34" s="90">
        <f t="shared" si="4"/>
        <v>-0.33333333333333331</v>
      </c>
      <c r="U34" s="91">
        <f t="shared" si="5"/>
        <v>0</v>
      </c>
      <c r="V34" s="90"/>
      <c r="W34" s="1"/>
    </row>
    <row r="35" spans="1:23" ht="12.75" customHeight="1" x14ac:dyDescent="0.2">
      <c r="A35" s="82" t="str">
        <f>Admin2!D242</f>
        <v/>
      </c>
      <c r="B35" s="82" t="str">
        <f>IF(Admin2!E242=0,"",Admin2!E242)</f>
        <v/>
      </c>
      <c r="C35" s="84">
        <f>Admin2!A242</f>
        <v>44071</v>
      </c>
      <c r="D35" s="85" t="str">
        <f>Admin2!B242</f>
        <v>Fredag</v>
      </c>
      <c r="E35" s="123"/>
      <c r="F35" s="124"/>
      <c r="G35" s="125"/>
      <c r="H35" s="126"/>
      <c r="I35" s="125"/>
      <c r="J35" s="124"/>
      <c r="K35" s="86">
        <f t="shared" si="0"/>
        <v>0</v>
      </c>
      <c r="L35" s="126">
        <v>0.33333333333333331</v>
      </c>
      <c r="M35" s="127"/>
      <c r="N35" s="87">
        <f t="shared" si="1"/>
        <v>0</v>
      </c>
      <c r="O35" s="88">
        <f t="shared" si="6"/>
        <v>0</v>
      </c>
      <c r="P35" s="128"/>
      <c r="Q35" s="89" t="str">
        <f t="shared" si="2"/>
        <v/>
      </c>
      <c r="R35" s="90">
        <f t="shared" ref="R35:S35" si="33">K35</f>
        <v>0</v>
      </c>
      <c r="S35" s="90">
        <f t="shared" si="33"/>
        <v>0.33333333333333331</v>
      </c>
      <c r="T35" s="90">
        <f t="shared" si="4"/>
        <v>-0.33333333333333331</v>
      </c>
      <c r="U35" s="91">
        <f t="shared" si="5"/>
        <v>0</v>
      </c>
      <c r="V35" s="90"/>
      <c r="W35" s="1"/>
    </row>
    <row r="36" spans="1:23" ht="12.75" customHeight="1" x14ac:dyDescent="0.2">
      <c r="A36" s="82" t="str">
        <f>Admin2!D243</f>
        <v/>
      </c>
      <c r="B36" s="82" t="str">
        <f>IF(Admin2!E243=0,"",Admin2!E243)</f>
        <v/>
      </c>
      <c r="C36" s="84">
        <f>Admin2!A243</f>
        <v>44072</v>
      </c>
      <c r="D36" s="85" t="str">
        <f>Admin2!B243</f>
        <v>Lördag</v>
      </c>
      <c r="E36" s="119"/>
      <c r="F36" s="120"/>
      <c r="G36" s="121"/>
      <c r="H36" s="122"/>
      <c r="I36" s="121"/>
      <c r="J36" s="120"/>
      <c r="K36" s="86">
        <f t="shared" si="0"/>
        <v>0</v>
      </c>
      <c r="L36" s="122"/>
      <c r="M36" s="127"/>
      <c r="N36" s="87">
        <f t="shared" si="1"/>
        <v>0</v>
      </c>
      <c r="O36" s="88">
        <f t="shared" si="6"/>
        <v>0</v>
      </c>
      <c r="P36" s="128"/>
      <c r="Q36" s="89" t="str">
        <f t="shared" si="2"/>
        <v/>
      </c>
      <c r="R36" s="90">
        <f t="shared" ref="R36:S36" si="34">K36</f>
        <v>0</v>
      </c>
      <c r="S36" s="90">
        <f t="shared" si="34"/>
        <v>0</v>
      </c>
      <c r="T36" s="90">
        <f t="shared" si="4"/>
        <v>0</v>
      </c>
      <c r="U36" s="91">
        <f t="shared" si="5"/>
        <v>0</v>
      </c>
      <c r="V36" s="90"/>
      <c r="W36" s="1"/>
    </row>
    <row r="37" spans="1:23" ht="12.75" customHeight="1" x14ac:dyDescent="0.2">
      <c r="A37" s="82" t="str">
        <f>Admin2!D244</f>
        <v/>
      </c>
      <c r="B37" s="82" t="str">
        <f>IF(Admin2!E244=0,"",Admin2!E244)</f>
        <v/>
      </c>
      <c r="C37" s="84">
        <f>Admin2!A244</f>
        <v>44073</v>
      </c>
      <c r="D37" s="85" t="str">
        <f>Admin2!B244</f>
        <v>Söndag</v>
      </c>
      <c r="E37" s="119"/>
      <c r="F37" s="120"/>
      <c r="G37" s="121"/>
      <c r="H37" s="122"/>
      <c r="I37" s="121"/>
      <c r="J37" s="120"/>
      <c r="K37" s="86">
        <f t="shared" si="0"/>
        <v>0</v>
      </c>
      <c r="L37" s="122"/>
      <c r="M37" s="127"/>
      <c r="N37" s="87">
        <f t="shared" si="1"/>
        <v>0</v>
      </c>
      <c r="O37" s="88">
        <f t="shared" si="6"/>
        <v>0</v>
      </c>
      <c r="P37" s="128"/>
      <c r="Q37" s="89" t="str">
        <f t="shared" si="2"/>
        <v/>
      </c>
      <c r="R37" s="90">
        <f t="shared" ref="R37:S37" si="35">K37</f>
        <v>0</v>
      </c>
      <c r="S37" s="90">
        <f t="shared" si="35"/>
        <v>0</v>
      </c>
      <c r="T37" s="90">
        <f t="shared" si="4"/>
        <v>0</v>
      </c>
      <c r="U37" s="91">
        <f t="shared" si="5"/>
        <v>0</v>
      </c>
      <c r="V37" s="90"/>
      <c r="W37" s="1"/>
    </row>
    <row r="38" spans="1:23" ht="12.75" customHeight="1" x14ac:dyDescent="0.2">
      <c r="A38" s="82" t="str">
        <f>Admin2!D245</f>
        <v/>
      </c>
      <c r="B38" s="82" t="str">
        <f>IF(Admin2!E245=0,"",Admin2!E245)</f>
        <v>v 36</v>
      </c>
      <c r="C38" s="84">
        <f>Admin2!A245</f>
        <v>44074</v>
      </c>
      <c r="D38" s="85" t="str">
        <f>Admin2!B245</f>
        <v>Måndag</v>
      </c>
      <c r="E38" s="123"/>
      <c r="F38" s="124"/>
      <c r="G38" s="125"/>
      <c r="H38" s="126"/>
      <c r="I38" s="125"/>
      <c r="J38" s="124"/>
      <c r="K38" s="86">
        <f t="shared" si="0"/>
        <v>0</v>
      </c>
      <c r="L38" s="126">
        <v>0.33333333333333331</v>
      </c>
      <c r="M38" s="127"/>
      <c r="N38" s="87">
        <f t="shared" si="1"/>
        <v>0</v>
      </c>
      <c r="O38" s="88">
        <f t="shared" si="6"/>
        <v>0</v>
      </c>
      <c r="P38" s="128"/>
      <c r="Q38" s="89" t="str">
        <f t="shared" si="2"/>
        <v/>
      </c>
      <c r="R38" s="90">
        <f t="shared" ref="R38:S38" si="36">K38</f>
        <v>0</v>
      </c>
      <c r="S38" s="90">
        <f t="shared" si="36"/>
        <v>0.33333333333333331</v>
      </c>
      <c r="T38" s="90">
        <f t="shared" si="4"/>
        <v>-0.33333333333333331</v>
      </c>
      <c r="U38" s="91">
        <f t="shared" si="5"/>
        <v>0</v>
      </c>
      <c r="V38" s="90"/>
      <c r="W38" s="1"/>
    </row>
    <row r="39" spans="1:23" ht="12.75" customHeight="1" x14ac:dyDescent="0.2">
      <c r="A39" s="51"/>
      <c r="B39" s="51"/>
      <c r="C39" s="51"/>
      <c r="D39" s="96" t="s">
        <v>85</v>
      </c>
      <c r="E39" s="56">
        <f>COUNT(L8:L38)</f>
        <v>21</v>
      </c>
      <c r="F39" s="55"/>
      <c r="G39" s="97" t="s">
        <v>86</v>
      </c>
      <c r="H39" s="56">
        <f>COUNTIF(M8:M38,"Sem")</f>
        <v>0</v>
      </c>
      <c r="I39" s="51"/>
      <c r="J39" s="58" t="s">
        <v>87</v>
      </c>
      <c r="K39" s="98">
        <f t="shared" ref="K39:L39" si="37">SUM(K8:K38)</f>
        <v>0</v>
      </c>
      <c r="L39" s="98">
        <f t="shared" si="37"/>
        <v>6.9999999999999973</v>
      </c>
      <c r="M39" s="99"/>
      <c r="N39" s="100" t="s">
        <v>88</v>
      </c>
      <c r="O39" s="1"/>
      <c r="P39" s="1"/>
      <c r="Q39" s="60">
        <f>SUM(Q8:Q38)</f>
        <v>0</v>
      </c>
      <c r="R39" s="1"/>
      <c r="S39" s="1"/>
      <c r="T39" s="1"/>
      <c r="U39" s="1"/>
      <c r="V39" s="1"/>
      <c r="W39" s="1"/>
    </row>
    <row r="40" spans="1:23" ht="12.75" customHeight="1" x14ac:dyDescent="0.2">
      <c r="A40" s="51"/>
      <c r="B40" s="51"/>
      <c r="C40" s="51"/>
      <c r="D40" s="51"/>
      <c r="E40" s="55"/>
      <c r="F40" s="55"/>
      <c r="G40" s="55"/>
      <c r="H40" s="55"/>
      <c r="I40" s="1"/>
      <c r="J40" s="58" t="s">
        <v>89</v>
      </c>
      <c r="K40" s="101">
        <f>SUM(Uppstart!C17)</f>
        <v>1</v>
      </c>
      <c r="L40" s="102">
        <f>SUM(Uppstart!E17)</f>
        <v>7</v>
      </c>
      <c r="M40" s="56"/>
      <c r="N40" s="60">
        <f>SUM(N8:N38)</f>
        <v>0</v>
      </c>
      <c r="O40" s="1"/>
      <c r="P40" s="1"/>
      <c r="Q40" s="1"/>
      <c r="R40" s="1"/>
      <c r="S40" s="1"/>
      <c r="T40" s="1"/>
      <c r="U40" s="1"/>
      <c r="V40" s="1"/>
      <c r="W40" s="1"/>
    </row>
  </sheetData>
  <sheetProtection algorithmName="SHA-512" hashValue="HivTzVB9dWm9B5Q/NlT4z3+YCHZGzwv033p3SWsIHFMdlpDelNCevv+g1WsSj7OYa8faR5F7BG+Is+km32nMfg==" saltValue="MHyPkofsriXFk2ufMF1t3w==" spinCount="100000" sheet="1" selectLockedCells="1"/>
  <mergeCells count="7">
    <mergeCell ref="A7:M7"/>
    <mergeCell ref="I1:L1"/>
    <mergeCell ref="M1:O1"/>
    <mergeCell ref="I2:O2"/>
    <mergeCell ref="A4:D4"/>
    <mergeCell ref="G4:K4"/>
    <mergeCell ref="E5:K5"/>
  </mergeCells>
  <conditionalFormatting sqref="E13">
    <cfRule type="cellIs" dxfId="36" priority="4" operator="equal">
      <formula>$D$13</formula>
    </cfRule>
  </conditionalFormatting>
  <conditionalFormatting sqref="D8:D38">
    <cfRule type="cellIs" dxfId="35" priority="5" operator="equal">
      <formula>"Lördag"</formula>
    </cfRule>
  </conditionalFormatting>
  <conditionalFormatting sqref="D8:D38">
    <cfRule type="cellIs" dxfId="34" priority="6" operator="equal">
      <formula>"Söndag"</formula>
    </cfRule>
  </conditionalFormatting>
  <conditionalFormatting sqref="A8:B38">
    <cfRule type="cellIs" dxfId="33" priority="7" operator="equal">
      <formula>"Halvdag"</formula>
    </cfRule>
  </conditionalFormatting>
  <conditionalFormatting sqref="F13">
    <cfRule type="cellIs" dxfId="32" priority="8" operator="equal">
      <formula>$D$13</formula>
    </cfRule>
  </conditionalFormatting>
  <conditionalFormatting sqref="G13">
    <cfRule type="cellIs" dxfId="31" priority="9" operator="equal">
      <formula>$D$13</formula>
    </cfRule>
  </conditionalFormatting>
  <conditionalFormatting sqref="E11">
    <cfRule type="cellIs" dxfId="30" priority="1" operator="equal">
      <formula>$D$13</formula>
    </cfRule>
  </conditionalFormatting>
  <conditionalFormatting sqref="F11">
    <cfRule type="cellIs" dxfId="29" priority="2" operator="equal">
      <formula>$D$13</formula>
    </cfRule>
  </conditionalFormatting>
  <conditionalFormatting sqref="G11">
    <cfRule type="cellIs" dxfId="28" priority="3" operator="equal">
      <formula>$D$13</formula>
    </cfRule>
  </conditionalFormatting>
  <dataValidations count="1">
    <dataValidation type="list" allowBlank="1" showInputMessage="1" showErrorMessage="1" prompt="Valbart" sqref="M8:M38" xr:uid="{00000000-0002-0000-0A00-000000000000}">
      <formula1>$W$7:$W$11</formula1>
    </dataValidation>
  </dataValidations>
  <hyperlinks>
    <hyperlink ref="Q1" r:id="rId1" xr:uid="{ECDF27EE-3943-4538-9F08-93B4A70DD457}"/>
  </hyperlinks>
  <pageMargins left="0.47244094488188981" right="0.31496062992125984" top="0.65" bottom="0.51181102362204722" header="0.27" footer="0"/>
  <pageSetup paperSize="9" scale="95" orientation="landscape" r:id="rId2"/>
  <headerFooter>
    <oddHeader>&amp;C&amp;F</oddHeader>
    <oddFooter>&amp;CSidan &amp;P av</oddFooter>
  </headerFooter>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39"/>
  <sheetViews>
    <sheetView showGridLines="0" workbookViewId="0">
      <pane ySplit="7" topLeftCell="A8" activePane="bottomLeft" state="frozen"/>
      <selection activeCell="E41" sqref="E41"/>
      <selection pane="bottomLeft" activeCell="E8" sqref="E8"/>
    </sheetView>
  </sheetViews>
  <sheetFormatPr defaultColWidth="14.42578125" defaultRowHeight="15" customHeight="1" x14ac:dyDescent="0.2"/>
  <cols>
    <col min="1" max="1" width="9"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1"/>
      <c r="C1" s="51"/>
      <c r="D1" s="51"/>
      <c r="E1" s="1"/>
      <c r="F1" s="1"/>
      <c r="G1" s="1"/>
      <c r="H1" s="1"/>
      <c r="I1" s="194" t="str">
        <f>Uppstart!B18</f>
        <v>September</v>
      </c>
      <c r="J1" s="173"/>
      <c r="K1" s="173"/>
      <c r="L1" s="173"/>
      <c r="M1" s="193">
        <f>YEAR(C8)</f>
        <v>2020</v>
      </c>
      <c r="N1" s="173"/>
      <c r="O1" s="173"/>
      <c r="P1" s="1"/>
      <c r="Q1" s="153" t="s">
        <v>219</v>
      </c>
      <c r="R1" s="1"/>
      <c r="S1" s="1"/>
      <c r="T1" s="1"/>
      <c r="U1" s="1"/>
      <c r="V1" s="1"/>
      <c r="W1" s="1"/>
    </row>
    <row r="2" spans="1:23" ht="14.25" customHeight="1" x14ac:dyDescent="0.2">
      <c r="A2" s="51"/>
      <c r="B2" s="51"/>
      <c r="C2" s="51"/>
      <c r="D2" s="51"/>
      <c r="E2" s="1"/>
      <c r="F2" s="1"/>
      <c r="G2" s="1"/>
      <c r="H2" s="1"/>
      <c r="I2" s="195" t="s">
        <v>49</v>
      </c>
      <c r="J2" s="173"/>
      <c r="K2" s="173"/>
      <c r="L2" s="173"/>
      <c r="M2" s="173"/>
      <c r="N2" s="173"/>
      <c r="O2" s="173"/>
      <c r="P2" s="1"/>
      <c r="Q2" s="1"/>
      <c r="R2" s="1"/>
      <c r="S2" s="1"/>
      <c r="T2" s="1"/>
      <c r="U2" s="1"/>
      <c r="V2" s="1"/>
      <c r="W2" s="1"/>
    </row>
    <row r="3" spans="1:23" ht="14.25" customHeight="1" x14ac:dyDescent="0.2">
      <c r="A3" s="54"/>
      <c r="B3" s="54"/>
      <c r="C3" s="51"/>
      <c r="D3" s="51"/>
      <c r="E3" s="1"/>
      <c r="F3" s="1"/>
      <c r="G3" s="1"/>
      <c r="H3" s="1"/>
      <c r="I3" s="1"/>
      <c r="J3" s="1"/>
      <c r="K3" s="55"/>
      <c r="L3" s="1"/>
      <c r="M3" s="56"/>
      <c r="N3" s="56"/>
      <c r="O3" s="1"/>
      <c r="P3" s="1"/>
      <c r="Q3" s="1"/>
      <c r="R3" s="1"/>
      <c r="S3" s="1"/>
      <c r="T3" s="1"/>
      <c r="U3" s="1"/>
      <c r="V3" s="1"/>
      <c r="W3" s="1"/>
    </row>
    <row r="4" spans="1:23" ht="12.75" customHeight="1" x14ac:dyDescent="0.2">
      <c r="A4" s="196"/>
      <c r="B4" s="173"/>
      <c r="C4" s="173"/>
      <c r="D4" s="173"/>
      <c r="E4" s="57"/>
      <c r="F4" s="58" t="s">
        <v>50</v>
      </c>
      <c r="G4" s="192" t="str">
        <f>IF(Uppstart!C6&gt;"",Uppstart!C6,"Skriv in ditt namn på uppstartsfliken")</f>
        <v>Skriv ditt namn på uppstartsfliken</v>
      </c>
      <c r="H4" s="173"/>
      <c r="I4" s="173"/>
      <c r="J4" s="173"/>
      <c r="K4" s="173"/>
      <c r="L4" s="59"/>
      <c r="M4" s="56"/>
      <c r="N4" s="56"/>
      <c r="O4" s="1"/>
      <c r="P4" s="1"/>
      <c r="Q4" s="1"/>
      <c r="R4" s="1"/>
      <c r="S4" s="1"/>
      <c r="T4" s="1"/>
      <c r="U4" s="1"/>
      <c r="V4" s="1"/>
      <c r="W4" s="1"/>
    </row>
    <row r="5" spans="1:23" ht="12.75" customHeight="1" x14ac:dyDescent="0.2">
      <c r="A5" s="57"/>
      <c r="B5" s="57"/>
      <c r="C5" s="57"/>
      <c r="D5" s="57"/>
      <c r="E5" s="191" t="s">
        <v>51</v>
      </c>
      <c r="F5" s="161"/>
      <c r="G5" s="161"/>
      <c r="H5" s="161"/>
      <c r="I5" s="161"/>
      <c r="J5" s="161"/>
      <c r="K5" s="161"/>
      <c r="L5" s="59"/>
      <c r="M5" s="56"/>
      <c r="N5" s="61" t="s">
        <v>95</v>
      </c>
      <c r="O5" s="60">
        <f>SUM(Aug!O38)</f>
        <v>0</v>
      </c>
      <c r="P5" s="1"/>
      <c r="Q5" s="1"/>
      <c r="R5" s="62">
        <v>24</v>
      </c>
      <c r="S5" s="62" t="s">
        <v>54</v>
      </c>
      <c r="T5" s="62" t="s">
        <v>55</v>
      </c>
      <c r="U5" s="63"/>
      <c r="V5" s="64"/>
      <c r="W5" s="65"/>
    </row>
    <row r="6" spans="1:23" ht="26.25" customHeight="1" x14ac:dyDescent="0.2">
      <c r="A6" s="66" t="s">
        <v>56</v>
      </c>
      <c r="B6" s="66" t="s">
        <v>57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88" t="s">
        <v>75</v>
      </c>
      <c r="B7" s="189"/>
      <c r="C7" s="189"/>
      <c r="D7" s="189"/>
      <c r="E7" s="189"/>
      <c r="F7" s="189"/>
      <c r="G7" s="189"/>
      <c r="H7" s="189"/>
      <c r="I7" s="189"/>
      <c r="J7" s="189"/>
      <c r="K7" s="189"/>
      <c r="L7" s="189"/>
      <c r="M7" s="190"/>
      <c r="N7" s="80" t="s">
        <v>76</v>
      </c>
      <c r="O7" s="80" t="s">
        <v>76</v>
      </c>
      <c r="P7" s="66"/>
      <c r="Q7" s="66" t="s">
        <v>76</v>
      </c>
      <c r="R7" s="79" t="s">
        <v>77</v>
      </c>
      <c r="S7" s="79" t="s">
        <v>78</v>
      </c>
      <c r="T7" s="79" t="s">
        <v>79</v>
      </c>
      <c r="U7" s="66"/>
      <c r="V7" s="79"/>
      <c r="W7" s="81"/>
    </row>
    <row r="8" spans="1:23" ht="12.75" customHeight="1" x14ac:dyDescent="0.2">
      <c r="A8" s="82" t="str">
        <f>Admin2!D246</f>
        <v/>
      </c>
      <c r="B8" s="82" t="str">
        <f>IF(Admin2!E246=0,"",Admin2!E246)</f>
        <v/>
      </c>
      <c r="C8" s="84">
        <f>Admin2!A246</f>
        <v>44075</v>
      </c>
      <c r="D8" s="85" t="str">
        <f>Admin2!B246</f>
        <v>Tisdag</v>
      </c>
      <c r="E8" s="123"/>
      <c r="F8" s="124"/>
      <c r="G8" s="125"/>
      <c r="H8" s="126"/>
      <c r="I8" s="125"/>
      <c r="J8" s="124"/>
      <c r="K8" s="86">
        <f t="shared" ref="K8:K37" si="0">IFERROR(F8-E8+H8-G8+J8-I8,"Tag bort blanksteg")</f>
        <v>0</v>
      </c>
      <c r="L8" s="126">
        <v>0.33333333333333331</v>
      </c>
      <c r="M8" s="127"/>
      <c r="N8" s="87">
        <f t="shared" ref="N8:N37"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28"/>
      <c r="Q8" s="89" t="str">
        <f t="shared" ref="Q8:Q37" si="2">IF(M8="Sem","",IF(M8="","",IF(L8-K8&gt;0,(L8-K8)/$T$6,0)))</f>
        <v/>
      </c>
      <c r="R8" s="90">
        <f t="shared" ref="R8:S8" si="3">K8</f>
        <v>0</v>
      </c>
      <c r="S8" s="90">
        <f t="shared" si="3"/>
        <v>0.33333333333333331</v>
      </c>
      <c r="T8" s="90">
        <f t="shared" ref="T8:T37" si="4">R8-S8</f>
        <v>-0.33333333333333331</v>
      </c>
      <c r="U8" s="91">
        <f t="shared" ref="U8:U37" si="5">IF(M8="",0,IF(M8="Sem",IF(L8="",7,IF(K8=0,2,5)),IF(L8="",8,IF(S8-R8&lt;0,6,1))))</f>
        <v>0</v>
      </c>
      <c r="V8" s="91"/>
      <c r="W8" s="92" t="s">
        <v>80</v>
      </c>
    </row>
    <row r="9" spans="1:23" ht="12.75" customHeight="1" x14ac:dyDescent="0.2">
      <c r="A9" s="82" t="str">
        <f>Admin2!D247</f>
        <v/>
      </c>
      <c r="B9" s="82" t="str">
        <f>IF(Admin2!E247=0,"",Admin2!E247)</f>
        <v/>
      </c>
      <c r="C9" s="84">
        <f>Admin2!A247</f>
        <v>44076</v>
      </c>
      <c r="D9" s="85" t="str">
        <f>Admin2!B247</f>
        <v>Onsdag</v>
      </c>
      <c r="E9" s="123"/>
      <c r="F9" s="124"/>
      <c r="G9" s="125"/>
      <c r="H9" s="126"/>
      <c r="I9" s="125"/>
      <c r="J9" s="124"/>
      <c r="K9" s="86">
        <f t="shared" si="0"/>
        <v>0</v>
      </c>
      <c r="L9" s="126">
        <v>0.33333333333333331</v>
      </c>
      <c r="M9" s="127"/>
      <c r="N9" s="87">
        <f t="shared" si="1"/>
        <v>0</v>
      </c>
      <c r="O9" s="88">
        <f t="shared" ref="O9:O37" si="6">IFERROR(IF(N9="      Fel1","Semester - tag bort den registrerade arbetstiden!",IF(N9="      Fel2","Tag bort frånvaro-kod, du har har arbetat full tid!",IF(N9="      Fel3","Ingen arbetsdag, tag bort frånvarokod Sem!",IF(N9="      Fel4","Ingen arbetsdag, tag bort frånvarokoden!",O8+N9)))),0)</f>
        <v>0</v>
      </c>
      <c r="P9" s="128"/>
      <c r="Q9" s="89" t="str">
        <f t="shared" si="2"/>
        <v/>
      </c>
      <c r="R9" s="90">
        <f t="shared" ref="R9:S9" si="7">K9</f>
        <v>0</v>
      </c>
      <c r="S9" s="90">
        <f t="shared" si="7"/>
        <v>0.33333333333333331</v>
      </c>
      <c r="T9" s="90">
        <f t="shared" si="4"/>
        <v>-0.33333333333333331</v>
      </c>
      <c r="U9" s="91">
        <f t="shared" si="5"/>
        <v>0</v>
      </c>
      <c r="V9" s="91"/>
      <c r="W9" s="93" t="s">
        <v>81</v>
      </c>
    </row>
    <row r="10" spans="1:23" ht="12.75" customHeight="1" x14ac:dyDescent="0.2">
      <c r="A10" s="82" t="str">
        <f>Admin2!D248</f>
        <v/>
      </c>
      <c r="B10" s="82" t="str">
        <f>IF(Admin2!E248=0,"",Admin2!E248)</f>
        <v/>
      </c>
      <c r="C10" s="84">
        <f>Admin2!A248</f>
        <v>44077</v>
      </c>
      <c r="D10" s="85" t="str">
        <f>Admin2!B248</f>
        <v>Torsdag</v>
      </c>
      <c r="E10" s="123"/>
      <c r="F10" s="124"/>
      <c r="G10" s="125"/>
      <c r="H10" s="126"/>
      <c r="I10" s="125"/>
      <c r="J10" s="124"/>
      <c r="K10" s="86">
        <f t="shared" si="0"/>
        <v>0</v>
      </c>
      <c r="L10" s="126">
        <v>0.33333333333333331</v>
      </c>
      <c r="M10" s="127"/>
      <c r="N10" s="87">
        <f t="shared" si="1"/>
        <v>0</v>
      </c>
      <c r="O10" s="88">
        <f t="shared" si="6"/>
        <v>0</v>
      </c>
      <c r="P10" s="128"/>
      <c r="Q10" s="89" t="str">
        <f t="shared" si="2"/>
        <v/>
      </c>
      <c r="R10" s="90">
        <f t="shared" ref="R10:S10" si="8">K10</f>
        <v>0</v>
      </c>
      <c r="S10" s="90">
        <f t="shared" si="8"/>
        <v>0.33333333333333331</v>
      </c>
      <c r="T10" s="90">
        <f t="shared" si="4"/>
        <v>-0.33333333333333331</v>
      </c>
      <c r="U10" s="91">
        <f t="shared" si="5"/>
        <v>0</v>
      </c>
      <c r="V10" s="91"/>
      <c r="W10" s="93" t="s">
        <v>82</v>
      </c>
    </row>
    <row r="11" spans="1:23" ht="12.75" customHeight="1" x14ac:dyDescent="0.2">
      <c r="A11" s="82" t="str">
        <f>Admin2!D249</f>
        <v/>
      </c>
      <c r="B11" s="82" t="str">
        <f>IF(Admin2!E249=0,"",Admin2!E249)</f>
        <v/>
      </c>
      <c r="C11" s="84">
        <f>Admin2!A249</f>
        <v>44078</v>
      </c>
      <c r="D11" s="85" t="str">
        <f>Admin2!B249</f>
        <v>Fredag</v>
      </c>
      <c r="E11" s="123"/>
      <c r="F11" s="124"/>
      <c r="G11" s="125"/>
      <c r="H11" s="126"/>
      <c r="I11" s="125"/>
      <c r="J11" s="124"/>
      <c r="K11" s="86">
        <f t="shared" si="0"/>
        <v>0</v>
      </c>
      <c r="L11" s="126">
        <v>0.33333333333333331</v>
      </c>
      <c r="M11" s="127"/>
      <c r="N11" s="87">
        <f t="shared" si="1"/>
        <v>0</v>
      </c>
      <c r="O11" s="88">
        <f t="shared" si="6"/>
        <v>0</v>
      </c>
      <c r="P11" s="128"/>
      <c r="Q11" s="89" t="str">
        <f t="shared" si="2"/>
        <v/>
      </c>
      <c r="R11" s="90">
        <f t="shared" ref="R11:S11" si="9">K11</f>
        <v>0</v>
      </c>
      <c r="S11" s="90">
        <f t="shared" si="9"/>
        <v>0.33333333333333331</v>
      </c>
      <c r="T11" s="90">
        <f t="shared" si="4"/>
        <v>-0.33333333333333331</v>
      </c>
      <c r="U11" s="91">
        <f t="shared" si="5"/>
        <v>0</v>
      </c>
      <c r="V11" s="91"/>
      <c r="W11" s="93" t="s">
        <v>83</v>
      </c>
    </row>
    <row r="12" spans="1:23" ht="12.75" customHeight="1" x14ac:dyDescent="0.2">
      <c r="A12" s="82" t="str">
        <f>Admin2!D250</f>
        <v/>
      </c>
      <c r="B12" s="82" t="str">
        <f>IF(Admin2!E250=0,"",Admin2!E250)</f>
        <v/>
      </c>
      <c r="C12" s="84">
        <f>Admin2!A250</f>
        <v>44079</v>
      </c>
      <c r="D12" s="85" t="str">
        <f>Admin2!B250</f>
        <v>Lördag</v>
      </c>
      <c r="E12" s="119"/>
      <c r="F12" s="120"/>
      <c r="G12" s="121"/>
      <c r="H12" s="122"/>
      <c r="I12" s="121"/>
      <c r="J12" s="120"/>
      <c r="K12" s="86">
        <f t="shared" si="0"/>
        <v>0</v>
      </c>
      <c r="L12" s="122"/>
      <c r="M12" s="127"/>
      <c r="N12" s="87">
        <f t="shared" si="1"/>
        <v>0</v>
      </c>
      <c r="O12" s="88">
        <f t="shared" si="6"/>
        <v>0</v>
      </c>
      <c r="P12" s="128"/>
      <c r="Q12" s="89" t="str">
        <f t="shared" si="2"/>
        <v/>
      </c>
      <c r="R12" s="90">
        <f t="shared" ref="R12:S12" si="10">K12</f>
        <v>0</v>
      </c>
      <c r="S12" s="90">
        <f t="shared" si="10"/>
        <v>0</v>
      </c>
      <c r="T12" s="90">
        <f t="shared" si="4"/>
        <v>0</v>
      </c>
      <c r="U12" s="91">
        <f t="shared" si="5"/>
        <v>0</v>
      </c>
      <c r="V12" s="91"/>
      <c r="W12" s="94"/>
    </row>
    <row r="13" spans="1:23" ht="12.75" customHeight="1" x14ac:dyDescent="0.2">
      <c r="A13" s="82" t="str">
        <f>Admin2!D251</f>
        <v/>
      </c>
      <c r="B13" s="82" t="str">
        <f>IF(Admin2!E251=0,"",Admin2!E251)</f>
        <v/>
      </c>
      <c r="C13" s="84">
        <f>Admin2!A251</f>
        <v>44080</v>
      </c>
      <c r="D13" s="85" t="str">
        <f>Admin2!B251</f>
        <v>Söndag</v>
      </c>
      <c r="E13" s="119"/>
      <c r="F13" s="120"/>
      <c r="G13" s="121"/>
      <c r="H13" s="122"/>
      <c r="I13" s="121"/>
      <c r="J13" s="120"/>
      <c r="K13" s="86">
        <f t="shared" si="0"/>
        <v>0</v>
      </c>
      <c r="L13" s="122"/>
      <c r="M13" s="127"/>
      <c r="N13" s="87">
        <f t="shared" si="1"/>
        <v>0</v>
      </c>
      <c r="O13" s="88">
        <f t="shared" si="6"/>
        <v>0</v>
      </c>
      <c r="P13" s="128"/>
      <c r="Q13" s="89" t="str">
        <f t="shared" si="2"/>
        <v/>
      </c>
      <c r="R13" s="90">
        <f t="shared" ref="R13:S13" si="11">K13</f>
        <v>0</v>
      </c>
      <c r="S13" s="90">
        <f t="shared" si="11"/>
        <v>0</v>
      </c>
      <c r="T13" s="90">
        <f t="shared" si="4"/>
        <v>0</v>
      </c>
      <c r="U13" s="91">
        <f t="shared" si="5"/>
        <v>0</v>
      </c>
      <c r="V13" s="91"/>
      <c r="W13" s="1"/>
    </row>
    <row r="14" spans="1:23" ht="12.75" customHeight="1" x14ac:dyDescent="0.2">
      <c r="A14" s="82" t="str">
        <f>Admin2!D252</f>
        <v/>
      </c>
      <c r="B14" s="82" t="str">
        <f>IF(Admin2!E252=0,"",Admin2!E252)</f>
        <v>v 37</v>
      </c>
      <c r="C14" s="84">
        <f>Admin2!A252</f>
        <v>44081</v>
      </c>
      <c r="D14" s="85" t="str">
        <f>Admin2!B252</f>
        <v>Måndag</v>
      </c>
      <c r="E14" s="123"/>
      <c r="F14" s="124"/>
      <c r="G14" s="125"/>
      <c r="H14" s="126"/>
      <c r="I14" s="125"/>
      <c r="J14" s="124"/>
      <c r="K14" s="86">
        <f t="shared" si="0"/>
        <v>0</v>
      </c>
      <c r="L14" s="126">
        <v>0.33333333333333331</v>
      </c>
      <c r="M14" s="127"/>
      <c r="N14" s="87">
        <f t="shared" si="1"/>
        <v>0</v>
      </c>
      <c r="O14" s="88">
        <f t="shared" si="6"/>
        <v>0</v>
      </c>
      <c r="P14" s="128"/>
      <c r="Q14" s="89" t="str">
        <f t="shared" si="2"/>
        <v/>
      </c>
      <c r="R14" s="90">
        <f t="shared" ref="R14:S14" si="12">K14</f>
        <v>0</v>
      </c>
      <c r="S14" s="90">
        <f t="shared" si="12"/>
        <v>0.33333333333333331</v>
      </c>
      <c r="T14" s="90">
        <f t="shared" si="4"/>
        <v>-0.33333333333333331</v>
      </c>
      <c r="U14" s="91">
        <f t="shared" si="5"/>
        <v>0</v>
      </c>
      <c r="V14" s="91"/>
      <c r="W14" s="95"/>
    </row>
    <row r="15" spans="1:23" ht="12.75" customHeight="1" x14ac:dyDescent="0.2">
      <c r="A15" s="82" t="str">
        <f>Admin2!D253</f>
        <v/>
      </c>
      <c r="B15" s="82" t="str">
        <f>IF(Admin2!E253=0,"",Admin2!E253)</f>
        <v/>
      </c>
      <c r="C15" s="84">
        <f>Admin2!A253</f>
        <v>44082</v>
      </c>
      <c r="D15" s="85" t="str">
        <f>Admin2!B253</f>
        <v>Tisdag</v>
      </c>
      <c r="E15" s="123"/>
      <c r="F15" s="124"/>
      <c r="G15" s="125"/>
      <c r="H15" s="126"/>
      <c r="I15" s="125"/>
      <c r="J15" s="124"/>
      <c r="K15" s="86">
        <f t="shared" si="0"/>
        <v>0</v>
      </c>
      <c r="L15" s="126">
        <v>0.33333333333333331</v>
      </c>
      <c r="M15" s="127"/>
      <c r="N15" s="87">
        <f t="shared" si="1"/>
        <v>0</v>
      </c>
      <c r="O15" s="88">
        <f t="shared" si="6"/>
        <v>0</v>
      </c>
      <c r="P15" s="128"/>
      <c r="Q15" s="89" t="str">
        <f t="shared" si="2"/>
        <v/>
      </c>
      <c r="R15" s="90">
        <f t="shared" ref="R15:S15" si="13">K15</f>
        <v>0</v>
      </c>
      <c r="S15" s="90">
        <f t="shared" si="13"/>
        <v>0.33333333333333331</v>
      </c>
      <c r="T15" s="90">
        <f t="shared" si="4"/>
        <v>-0.33333333333333331</v>
      </c>
      <c r="U15" s="91">
        <f t="shared" si="5"/>
        <v>0</v>
      </c>
      <c r="V15" s="91"/>
      <c r="W15" s="1"/>
    </row>
    <row r="16" spans="1:23" ht="12.75" customHeight="1" x14ac:dyDescent="0.2">
      <c r="A16" s="82" t="str">
        <f>Admin2!D254</f>
        <v/>
      </c>
      <c r="B16" s="82" t="str">
        <f>IF(Admin2!E254=0,"",Admin2!E254)</f>
        <v/>
      </c>
      <c r="C16" s="84">
        <f>Admin2!A254</f>
        <v>44083</v>
      </c>
      <c r="D16" s="85" t="str">
        <f>Admin2!B254</f>
        <v>Onsdag</v>
      </c>
      <c r="E16" s="123"/>
      <c r="F16" s="124"/>
      <c r="G16" s="125"/>
      <c r="H16" s="126"/>
      <c r="I16" s="125"/>
      <c r="J16" s="124"/>
      <c r="K16" s="86">
        <f t="shared" si="0"/>
        <v>0</v>
      </c>
      <c r="L16" s="126">
        <v>0.33333333333333331</v>
      </c>
      <c r="M16" s="127"/>
      <c r="N16" s="87">
        <f t="shared" si="1"/>
        <v>0</v>
      </c>
      <c r="O16" s="88">
        <f t="shared" si="6"/>
        <v>0</v>
      </c>
      <c r="P16" s="128"/>
      <c r="Q16" s="89" t="str">
        <f t="shared" si="2"/>
        <v/>
      </c>
      <c r="R16" s="90">
        <f t="shared" ref="R16:S16" si="14">K16</f>
        <v>0</v>
      </c>
      <c r="S16" s="90">
        <f t="shared" si="14"/>
        <v>0.33333333333333331</v>
      </c>
      <c r="T16" s="90">
        <f t="shared" si="4"/>
        <v>-0.33333333333333331</v>
      </c>
      <c r="U16" s="91">
        <f t="shared" si="5"/>
        <v>0</v>
      </c>
      <c r="V16" s="91"/>
      <c r="W16" s="1"/>
    </row>
    <row r="17" spans="1:23" ht="12.75" customHeight="1" x14ac:dyDescent="0.2">
      <c r="A17" s="82" t="str">
        <f>Admin2!D255</f>
        <v/>
      </c>
      <c r="B17" s="82" t="str">
        <f>IF(Admin2!E255=0,"",Admin2!E255)</f>
        <v/>
      </c>
      <c r="C17" s="84">
        <f>Admin2!A255</f>
        <v>44084</v>
      </c>
      <c r="D17" s="85" t="str">
        <f>Admin2!B255</f>
        <v>Torsdag</v>
      </c>
      <c r="E17" s="123"/>
      <c r="F17" s="124"/>
      <c r="G17" s="125"/>
      <c r="H17" s="126"/>
      <c r="I17" s="125"/>
      <c r="J17" s="124"/>
      <c r="K17" s="86">
        <f t="shared" si="0"/>
        <v>0</v>
      </c>
      <c r="L17" s="126">
        <v>0.33333333333333331</v>
      </c>
      <c r="M17" s="127"/>
      <c r="N17" s="87">
        <f t="shared" si="1"/>
        <v>0</v>
      </c>
      <c r="O17" s="88">
        <f t="shared" si="6"/>
        <v>0</v>
      </c>
      <c r="P17" s="128"/>
      <c r="Q17" s="89" t="str">
        <f t="shared" si="2"/>
        <v/>
      </c>
      <c r="R17" s="90">
        <f t="shared" ref="R17:S17" si="15">K17</f>
        <v>0</v>
      </c>
      <c r="S17" s="90">
        <f t="shared" si="15"/>
        <v>0.33333333333333331</v>
      </c>
      <c r="T17" s="90">
        <f t="shared" si="4"/>
        <v>-0.33333333333333331</v>
      </c>
      <c r="U17" s="91">
        <f t="shared" si="5"/>
        <v>0</v>
      </c>
      <c r="V17" s="91"/>
      <c r="W17" s="1"/>
    </row>
    <row r="18" spans="1:23" ht="12.75" customHeight="1" x14ac:dyDescent="0.2">
      <c r="A18" s="82" t="str">
        <f>Admin2!D256</f>
        <v/>
      </c>
      <c r="B18" s="82" t="str">
        <f>IF(Admin2!E256=0,"",Admin2!E256)</f>
        <v/>
      </c>
      <c r="C18" s="84">
        <f>Admin2!A256</f>
        <v>44085</v>
      </c>
      <c r="D18" s="85" t="str">
        <f>Admin2!B256</f>
        <v>Fredag</v>
      </c>
      <c r="E18" s="123"/>
      <c r="F18" s="124"/>
      <c r="G18" s="125"/>
      <c r="H18" s="126"/>
      <c r="I18" s="125"/>
      <c r="J18" s="124"/>
      <c r="K18" s="86">
        <f t="shared" si="0"/>
        <v>0</v>
      </c>
      <c r="L18" s="126">
        <v>0.33333333333333331</v>
      </c>
      <c r="M18" s="127"/>
      <c r="N18" s="87">
        <f t="shared" si="1"/>
        <v>0</v>
      </c>
      <c r="O18" s="88">
        <f t="shared" si="6"/>
        <v>0</v>
      </c>
      <c r="P18" s="128"/>
      <c r="Q18" s="89" t="str">
        <f t="shared" si="2"/>
        <v/>
      </c>
      <c r="R18" s="90">
        <f t="shared" ref="R18:S18" si="16">K18</f>
        <v>0</v>
      </c>
      <c r="S18" s="90">
        <f t="shared" si="16"/>
        <v>0.33333333333333331</v>
      </c>
      <c r="T18" s="90">
        <f t="shared" si="4"/>
        <v>-0.33333333333333331</v>
      </c>
      <c r="U18" s="91">
        <f t="shared" si="5"/>
        <v>0</v>
      </c>
      <c r="V18" s="91"/>
      <c r="W18" s="1"/>
    </row>
    <row r="19" spans="1:23" ht="12.75" customHeight="1" x14ac:dyDescent="0.2">
      <c r="A19" s="82" t="str">
        <f>Admin2!D257</f>
        <v/>
      </c>
      <c r="B19" s="82" t="str">
        <f>IF(Admin2!E257=0,"",Admin2!E257)</f>
        <v/>
      </c>
      <c r="C19" s="84">
        <f>Admin2!A257</f>
        <v>44086</v>
      </c>
      <c r="D19" s="85" t="str">
        <f>Admin2!B257</f>
        <v>Lördag</v>
      </c>
      <c r="E19" s="119"/>
      <c r="F19" s="120"/>
      <c r="G19" s="121"/>
      <c r="H19" s="122"/>
      <c r="I19" s="121"/>
      <c r="J19" s="120"/>
      <c r="K19" s="86">
        <f t="shared" si="0"/>
        <v>0</v>
      </c>
      <c r="L19" s="122"/>
      <c r="M19" s="127"/>
      <c r="N19" s="87">
        <f t="shared" si="1"/>
        <v>0</v>
      </c>
      <c r="O19" s="88">
        <f t="shared" si="6"/>
        <v>0</v>
      </c>
      <c r="P19" s="128"/>
      <c r="Q19" s="89" t="str">
        <f t="shared" si="2"/>
        <v/>
      </c>
      <c r="R19" s="90">
        <f t="shared" ref="R19:S19" si="17">K19</f>
        <v>0</v>
      </c>
      <c r="S19" s="90">
        <f t="shared" si="17"/>
        <v>0</v>
      </c>
      <c r="T19" s="90">
        <f t="shared" si="4"/>
        <v>0</v>
      </c>
      <c r="U19" s="91">
        <f t="shared" si="5"/>
        <v>0</v>
      </c>
      <c r="V19" s="91"/>
      <c r="W19" s="1"/>
    </row>
    <row r="20" spans="1:23" ht="12.75" customHeight="1" x14ac:dyDescent="0.2">
      <c r="A20" s="82" t="str">
        <f>Admin2!D258</f>
        <v/>
      </c>
      <c r="B20" s="82" t="str">
        <f>IF(Admin2!E258=0,"",Admin2!E258)</f>
        <v/>
      </c>
      <c r="C20" s="84">
        <f>Admin2!A258</f>
        <v>44087</v>
      </c>
      <c r="D20" s="85" t="str">
        <f>Admin2!B258</f>
        <v>Söndag</v>
      </c>
      <c r="E20" s="119"/>
      <c r="F20" s="120"/>
      <c r="G20" s="121"/>
      <c r="H20" s="122"/>
      <c r="I20" s="121"/>
      <c r="J20" s="120"/>
      <c r="K20" s="86">
        <f t="shared" si="0"/>
        <v>0</v>
      </c>
      <c r="L20" s="122"/>
      <c r="M20" s="127"/>
      <c r="N20" s="87">
        <f t="shared" si="1"/>
        <v>0</v>
      </c>
      <c r="O20" s="88">
        <f t="shared" si="6"/>
        <v>0</v>
      </c>
      <c r="P20" s="128"/>
      <c r="Q20" s="89" t="str">
        <f t="shared" si="2"/>
        <v/>
      </c>
      <c r="R20" s="90">
        <f t="shared" ref="R20:S20" si="18">K20</f>
        <v>0</v>
      </c>
      <c r="S20" s="90">
        <f t="shared" si="18"/>
        <v>0</v>
      </c>
      <c r="T20" s="90">
        <f t="shared" si="4"/>
        <v>0</v>
      </c>
      <c r="U20" s="91">
        <f t="shared" si="5"/>
        <v>0</v>
      </c>
      <c r="V20" s="91"/>
      <c r="W20" s="1"/>
    </row>
    <row r="21" spans="1:23" ht="12.75" customHeight="1" x14ac:dyDescent="0.2">
      <c r="A21" s="82" t="str">
        <f>Admin2!D259</f>
        <v/>
      </c>
      <c r="B21" s="82" t="str">
        <f>IF(Admin2!E259=0,"",Admin2!E259)</f>
        <v>v 38</v>
      </c>
      <c r="C21" s="84">
        <f>Admin2!A259</f>
        <v>44088</v>
      </c>
      <c r="D21" s="85" t="str">
        <f>Admin2!B259</f>
        <v>Måndag</v>
      </c>
      <c r="E21" s="123"/>
      <c r="F21" s="124"/>
      <c r="G21" s="125"/>
      <c r="H21" s="126"/>
      <c r="I21" s="125"/>
      <c r="J21" s="124"/>
      <c r="K21" s="86">
        <f t="shared" si="0"/>
        <v>0</v>
      </c>
      <c r="L21" s="126">
        <v>0.33333333333333331</v>
      </c>
      <c r="M21" s="127"/>
      <c r="N21" s="87">
        <f t="shared" si="1"/>
        <v>0</v>
      </c>
      <c r="O21" s="88">
        <f t="shared" si="6"/>
        <v>0</v>
      </c>
      <c r="P21" s="128"/>
      <c r="Q21" s="89" t="str">
        <f t="shared" si="2"/>
        <v/>
      </c>
      <c r="R21" s="90">
        <f t="shared" ref="R21:S21" si="19">K21</f>
        <v>0</v>
      </c>
      <c r="S21" s="90">
        <f t="shared" si="19"/>
        <v>0.33333333333333331</v>
      </c>
      <c r="T21" s="90">
        <f t="shared" si="4"/>
        <v>-0.33333333333333331</v>
      </c>
      <c r="U21" s="91">
        <f t="shared" si="5"/>
        <v>0</v>
      </c>
      <c r="V21" s="91"/>
      <c r="W21" s="1"/>
    </row>
    <row r="22" spans="1:23" ht="12.75" customHeight="1" x14ac:dyDescent="0.2">
      <c r="A22" s="82" t="str">
        <f>Admin2!D260</f>
        <v/>
      </c>
      <c r="B22" s="82" t="str">
        <f>IF(Admin2!E260=0,"",Admin2!E260)</f>
        <v/>
      </c>
      <c r="C22" s="84">
        <f>Admin2!A260</f>
        <v>44089</v>
      </c>
      <c r="D22" s="85" t="str">
        <f>Admin2!B260</f>
        <v>Tisdag</v>
      </c>
      <c r="E22" s="123"/>
      <c r="F22" s="124"/>
      <c r="G22" s="125"/>
      <c r="H22" s="126"/>
      <c r="I22" s="125"/>
      <c r="J22" s="124"/>
      <c r="K22" s="86">
        <f t="shared" si="0"/>
        <v>0</v>
      </c>
      <c r="L22" s="126">
        <v>0.33333333333333331</v>
      </c>
      <c r="M22" s="127"/>
      <c r="N22" s="87">
        <f t="shared" si="1"/>
        <v>0</v>
      </c>
      <c r="O22" s="88">
        <f t="shared" si="6"/>
        <v>0</v>
      </c>
      <c r="P22" s="128"/>
      <c r="Q22" s="89" t="str">
        <f t="shared" si="2"/>
        <v/>
      </c>
      <c r="R22" s="90">
        <f t="shared" ref="R22:S22" si="20">K22</f>
        <v>0</v>
      </c>
      <c r="S22" s="90">
        <f t="shared" si="20"/>
        <v>0.33333333333333331</v>
      </c>
      <c r="T22" s="90">
        <f t="shared" si="4"/>
        <v>-0.33333333333333331</v>
      </c>
      <c r="U22" s="91">
        <f t="shared" si="5"/>
        <v>0</v>
      </c>
      <c r="V22" s="90"/>
      <c r="W22" s="1"/>
    </row>
    <row r="23" spans="1:23" ht="12.75" customHeight="1" x14ac:dyDescent="0.2">
      <c r="A23" s="82" t="str">
        <f>Admin2!D261</f>
        <v/>
      </c>
      <c r="B23" s="82" t="str">
        <f>IF(Admin2!E261=0,"",Admin2!E261)</f>
        <v/>
      </c>
      <c r="C23" s="84">
        <f>Admin2!A261</f>
        <v>44090</v>
      </c>
      <c r="D23" s="85" t="str">
        <f>Admin2!B261</f>
        <v>Onsdag</v>
      </c>
      <c r="E23" s="123"/>
      <c r="F23" s="124"/>
      <c r="G23" s="125"/>
      <c r="H23" s="126"/>
      <c r="I23" s="125"/>
      <c r="J23" s="124"/>
      <c r="K23" s="86">
        <f t="shared" si="0"/>
        <v>0</v>
      </c>
      <c r="L23" s="126">
        <v>0.33333333333333331</v>
      </c>
      <c r="M23" s="127"/>
      <c r="N23" s="87">
        <f t="shared" si="1"/>
        <v>0</v>
      </c>
      <c r="O23" s="88">
        <f t="shared" si="6"/>
        <v>0</v>
      </c>
      <c r="P23" s="128"/>
      <c r="Q23" s="89" t="str">
        <f t="shared" si="2"/>
        <v/>
      </c>
      <c r="R23" s="90">
        <f t="shared" ref="R23:S23" si="21">K23</f>
        <v>0</v>
      </c>
      <c r="S23" s="90">
        <f t="shared" si="21"/>
        <v>0.33333333333333331</v>
      </c>
      <c r="T23" s="90">
        <f t="shared" si="4"/>
        <v>-0.33333333333333331</v>
      </c>
      <c r="U23" s="91">
        <f t="shared" si="5"/>
        <v>0</v>
      </c>
      <c r="V23" s="90"/>
      <c r="W23" s="1"/>
    </row>
    <row r="24" spans="1:23" ht="12.75" customHeight="1" x14ac:dyDescent="0.2">
      <c r="A24" s="82" t="str">
        <f>Admin2!D262</f>
        <v/>
      </c>
      <c r="B24" s="82" t="str">
        <f>IF(Admin2!E262=0,"",Admin2!E262)</f>
        <v/>
      </c>
      <c r="C24" s="84">
        <f>Admin2!A262</f>
        <v>44091</v>
      </c>
      <c r="D24" s="85" t="str">
        <f>Admin2!B262</f>
        <v>Torsdag</v>
      </c>
      <c r="E24" s="123"/>
      <c r="F24" s="124"/>
      <c r="G24" s="125"/>
      <c r="H24" s="126"/>
      <c r="I24" s="125"/>
      <c r="J24" s="124"/>
      <c r="K24" s="86">
        <f t="shared" si="0"/>
        <v>0</v>
      </c>
      <c r="L24" s="126">
        <v>0.33333333333333331</v>
      </c>
      <c r="M24" s="127"/>
      <c r="N24" s="87">
        <f t="shared" si="1"/>
        <v>0</v>
      </c>
      <c r="O24" s="88">
        <f t="shared" si="6"/>
        <v>0</v>
      </c>
      <c r="P24" s="128"/>
      <c r="Q24" s="89" t="str">
        <f t="shared" si="2"/>
        <v/>
      </c>
      <c r="R24" s="90">
        <f t="shared" ref="R24:S24" si="22">K24</f>
        <v>0</v>
      </c>
      <c r="S24" s="90">
        <f t="shared" si="22"/>
        <v>0.33333333333333331</v>
      </c>
      <c r="T24" s="90">
        <f t="shared" si="4"/>
        <v>-0.33333333333333331</v>
      </c>
      <c r="U24" s="91">
        <f t="shared" si="5"/>
        <v>0</v>
      </c>
      <c r="V24" s="90"/>
      <c r="W24" s="1"/>
    </row>
    <row r="25" spans="1:23" ht="12.75" customHeight="1" x14ac:dyDescent="0.2">
      <c r="A25" s="82" t="str">
        <f>Admin2!D263</f>
        <v/>
      </c>
      <c r="B25" s="82" t="str">
        <f>IF(Admin2!E263=0,"",Admin2!E263)</f>
        <v/>
      </c>
      <c r="C25" s="84">
        <f>Admin2!A263</f>
        <v>44092</v>
      </c>
      <c r="D25" s="85" t="str">
        <f>Admin2!B263</f>
        <v>Fredag</v>
      </c>
      <c r="E25" s="123"/>
      <c r="F25" s="124"/>
      <c r="G25" s="125"/>
      <c r="H25" s="126"/>
      <c r="I25" s="125"/>
      <c r="J25" s="124"/>
      <c r="K25" s="86">
        <f t="shared" si="0"/>
        <v>0</v>
      </c>
      <c r="L25" s="126">
        <v>0.33333333333333331</v>
      </c>
      <c r="M25" s="127"/>
      <c r="N25" s="87">
        <f t="shared" si="1"/>
        <v>0</v>
      </c>
      <c r="O25" s="88">
        <f t="shared" si="6"/>
        <v>0</v>
      </c>
      <c r="P25" s="128"/>
      <c r="Q25" s="89" t="str">
        <f t="shared" si="2"/>
        <v/>
      </c>
      <c r="R25" s="90">
        <f t="shared" ref="R25:S25" si="23">K25</f>
        <v>0</v>
      </c>
      <c r="S25" s="90">
        <f t="shared" si="23"/>
        <v>0.33333333333333331</v>
      </c>
      <c r="T25" s="90">
        <f t="shared" si="4"/>
        <v>-0.33333333333333331</v>
      </c>
      <c r="U25" s="91">
        <f t="shared" si="5"/>
        <v>0</v>
      </c>
      <c r="V25" s="90"/>
      <c r="W25" s="1"/>
    </row>
    <row r="26" spans="1:23" ht="12.75" customHeight="1" x14ac:dyDescent="0.2">
      <c r="A26" s="82" t="str">
        <f>Admin2!D264</f>
        <v/>
      </c>
      <c r="B26" s="82" t="str">
        <f>IF(Admin2!E264=0,"",Admin2!E264)</f>
        <v/>
      </c>
      <c r="C26" s="84">
        <f>Admin2!A264</f>
        <v>44093</v>
      </c>
      <c r="D26" s="85" t="str">
        <f>Admin2!B264</f>
        <v>Lördag</v>
      </c>
      <c r="E26" s="119"/>
      <c r="F26" s="120"/>
      <c r="G26" s="121"/>
      <c r="H26" s="122"/>
      <c r="I26" s="121"/>
      <c r="J26" s="120"/>
      <c r="K26" s="86">
        <f t="shared" si="0"/>
        <v>0</v>
      </c>
      <c r="L26" s="122"/>
      <c r="M26" s="127"/>
      <c r="N26" s="87">
        <f t="shared" si="1"/>
        <v>0</v>
      </c>
      <c r="O26" s="88">
        <f t="shared" si="6"/>
        <v>0</v>
      </c>
      <c r="P26" s="128"/>
      <c r="Q26" s="89" t="str">
        <f t="shared" si="2"/>
        <v/>
      </c>
      <c r="R26" s="90">
        <f t="shared" ref="R26:S26" si="24">K26</f>
        <v>0</v>
      </c>
      <c r="S26" s="90">
        <f t="shared" si="24"/>
        <v>0</v>
      </c>
      <c r="T26" s="90">
        <f t="shared" si="4"/>
        <v>0</v>
      </c>
      <c r="U26" s="91">
        <f t="shared" si="5"/>
        <v>0</v>
      </c>
      <c r="V26" s="90"/>
      <c r="W26" s="1"/>
    </row>
    <row r="27" spans="1:23" ht="12.75" customHeight="1" x14ac:dyDescent="0.2">
      <c r="A27" s="82" t="str">
        <f>Admin2!D265</f>
        <v/>
      </c>
      <c r="B27" s="82" t="str">
        <f>IF(Admin2!E265=0,"",Admin2!E265)</f>
        <v/>
      </c>
      <c r="C27" s="84">
        <f>Admin2!A265</f>
        <v>44094</v>
      </c>
      <c r="D27" s="85" t="str">
        <f>Admin2!B265</f>
        <v>Söndag</v>
      </c>
      <c r="E27" s="119"/>
      <c r="F27" s="120"/>
      <c r="G27" s="121"/>
      <c r="H27" s="122"/>
      <c r="I27" s="121"/>
      <c r="J27" s="120"/>
      <c r="K27" s="86">
        <f t="shared" si="0"/>
        <v>0</v>
      </c>
      <c r="L27" s="122"/>
      <c r="M27" s="127"/>
      <c r="N27" s="87">
        <f t="shared" si="1"/>
        <v>0</v>
      </c>
      <c r="O27" s="88">
        <f t="shared" si="6"/>
        <v>0</v>
      </c>
      <c r="P27" s="128"/>
      <c r="Q27" s="89" t="str">
        <f t="shared" si="2"/>
        <v/>
      </c>
      <c r="R27" s="90">
        <f t="shared" ref="R27:S27" si="25">K27</f>
        <v>0</v>
      </c>
      <c r="S27" s="90">
        <f t="shared" si="25"/>
        <v>0</v>
      </c>
      <c r="T27" s="90">
        <f t="shared" si="4"/>
        <v>0</v>
      </c>
      <c r="U27" s="91">
        <f t="shared" si="5"/>
        <v>0</v>
      </c>
      <c r="V27" s="90"/>
      <c r="W27" s="1"/>
    </row>
    <row r="28" spans="1:23" ht="12.75" customHeight="1" x14ac:dyDescent="0.2">
      <c r="A28" s="82" t="str">
        <f>Admin2!D266</f>
        <v/>
      </c>
      <c r="B28" s="82" t="str">
        <f>IF(Admin2!E266=0,"",Admin2!E266)</f>
        <v>v 39</v>
      </c>
      <c r="C28" s="84">
        <f>Admin2!A266</f>
        <v>44095</v>
      </c>
      <c r="D28" s="85" t="str">
        <f>Admin2!B266</f>
        <v>Måndag</v>
      </c>
      <c r="E28" s="123"/>
      <c r="F28" s="124"/>
      <c r="G28" s="125"/>
      <c r="H28" s="126"/>
      <c r="I28" s="125"/>
      <c r="J28" s="124"/>
      <c r="K28" s="86">
        <f t="shared" si="0"/>
        <v>0</v>
      </c>
      <c r="L28" s="126">
        <v>0.33333333333333331</v>
      </c>
      <c r="M28" s="127"/>
      <c r="N28" s="87">
        <f t="shared" si="1"/>
        <v>0</v>
      </c>
      <c r="O28" s="88">
        <f t="shared" si="6"/>
        <v>0</v>
      </c>
      <c r="P28" s="128"/>
      <c r="Q28" s="89" t="str">
        <f t="shared" si="2"/>
        <v/>
      </c>
      <c r="R28" s="90">
        <f t="shared" ref="R28:S28" si="26">K28</f>
        <v>0</v>
      </c>
      <c r="S28" s="90">
        <f t="shared" si="26"/>
        <v>0.33333333333333331</v>
      </c>
      <c r="T28" s="90">
        <f t="shared" si="4"/>
        <v>-0.33333333333333331</v>
      </c>
      <c r="U28" s="91">
        <f t="shared" si="5"/>
        <v>0</v>
      </c>
      <c r="V28" s="90"/>
      <c r="W28" s="1"/>
    </row>
    <row r="29" spans="1:23" ht="12.75" customHeight="1" x14ac:dyDescent="0.2">
      <c r="A29" s="82" t="str">
        <f>Admin2!D267</f>
        <v/>
      </c>
      <c r="B29" s="82" t="str">
        <f>IF(Admin2!E267=0,"",Admin2!E267)</f>
        <v/>
      </c>
      <c r="C29" s="84">
        <f>Admin2!A267</f>
        <v>44096</v>
      </c>
      <c r="D29" s="85" t="str">
        <f>Admin2!B267</f>
        <v>Tisdag</v>
      </c>
      <c r="E29" s="123"/>
      <c r="F29" s="124"/>
      <c r="G29" s="125"/>
      <c r="H29" s="126"/>
      <c r="I29" s="125"/>
      <c r="J29" s="124"/>
      <c r="K29" s="86">
        <f t="shared" si="0"/>
        <v>0</v>
      </c>
      <c r="L29" s="126">
        <v>0.33333333333333331</v>
      </c>
      <c r="M29" s="127"/>
      <c r="N29" s="87">
        <f t="shared" si="1"/>
        <v>0</v>
      </c>
      <c r="O29" s="88">
        <f t="shared" si="6"/>
        <v>0</v>
      </c>
      <c r="P29" s="128"/>
      <c r="Q29" s="89" t="str">
        <f t="shared" si="2"/>
        <v/>
      </c>
      <c r="R29" s="90">
        <f t="shared" ref="R29:S29" si="27">K29</f>
        <v>0</v>
      </c>
      <c r="S29" s="90">
        <f t="shared" si="27"/>
        <v>0.33333333333333331</v>
      </c>
      <c r="T29" s="90">
        <f t="shared" si="4"/>
        <v>-0.33333333333333331</v>
      </c>
      <c r="U29" s="91">
        <f t="shared" si="5"/>
        <v>0</v>
      </c>
      <c r="V29" s="90"/>
      <c r="W29" s="1"/>
    </row>
    <row r="30" spans="1:23" ht="12.75" customHeight="1" x14ac:dyDescent="0.2">
      <c r="A30" s="82" t="str">
        <f>Admin2!D268</f>
        <v/>
      </c>
      <c r="B30" s="82" t="str">
        <f>IF(Admin2!E268=0,"",Admin2!E268)</f>
        <v/>
      </c>
      <c r="C30" s="84">
        <f>Admin2!A268</f>
        <v>44097</v>
      </c>
      <c r="D30" s="85" t="str">
        <f>Admin2!B268</f>
        <v>Onsdag</v>
      </c>
      <c r="E30" s="123"/>
      <c r="F30" s="124"/>
      <c r="G30" s="125"/>
      <c r="H30" s="126"/>
      <c r="I30" s="125"/>
      <c r="J30" s="124"/>
      <c r="K30" s="86">
        <f t="shared" si="0"/>
        <v>0</v>
      </c>
      <c r="L30" s="126">
        <v>0.33333333333333331</v>
      </c>
      <c r="M30" s="127"/>
      <c r="N30" s="87">
        <f t="shared" si="1"/>
        <v>0</v>
      </c>
      <c r="O30" s="88">
        <f t="shared" si="6"/>
        <v>0</v>
      </c>
      <c r="P30" s="128"/>
      <c r="Q30" s="89" t="str">
        <f t="shared" si="2"/>
        <v/>
      </c>
      <c r="R30" s="90">
        <f t="shared" ref="R30:S30" si="28">K30</f>
        <v>0</v>
      </c>
      <c r="S30" s="90">
        <f t="shared" si="28"/>
        <v>0.33333333333333331</v>
      </c>
      <c r="T30" s="90">
        <f t="shared" si="4"/>
        <v>-0.33333333333333331</v>
      </c>
      <c r="U30" s="91">
        <f t="shared" si="5"/>
        <v>0</v>
      </c>
      <c r="V30" s="90"/>
      <c r="W30" s="1"/>
    </row>
    <row r="31" spans="1:23" ht="12.75" customHeight="1" x14ac:dyDescent="0.2">
      <c r="A31" s="82" t="str">
        <f>Admin2!D269</f>
        <v/>
      </c>
      <c r="B31" s="82" t="str">
        <f>IF(Admin2!E269=0,"",Admin2!E269)</f>
        <v/>
      </c>
      <c r="C31" s="84">
        <f>Admin2!A269</f>
        <v>44098</v>
      </c>
      <c r="D31" s="85" t="str">
        <f>Admin2!B269</f>
        <v>Torsdag</v>
      </c>
      <c r="E31" s="123"/>
      <c r="F31" s="124"/>
      <c r="G31" s="125"/>
      <c r="H31" s="126"/>
      <c r="I31" s="125"/>
      <c r="J31" s="124"/>
      <c r="K31" s="86">
        <f t="shared" si="0"/>
        <v>0</v>
      </c>
      <c r="L31" s="126">
        <v>0.33333333333333331</v>
      </c>
      <c r="M31" s="127"/>
      <c r="N31" s="87">
        <f t="shared" si="1"/>
        <v>0</v>
      </c>
      <c r="O31" s="88">
        <f t="shared" si="6"/>
        <v>0</v>
      </c>
      <c r="P31" s="128"/>
      <c r="Q31" s="89" t="str">
        <f t="shared" si="2"/>
        <v/>
      </c>
      <c r="R31" s="90">
        <f t="shared" ref="R31:S31" si="29">K31</f>
        <v>0</v>
      </c>
      <c r="S31" s="90">
        <f t="shared" si="29"/>
        <v>0.33333333333333331</v>
      </c>
      <c r="T31" s="90">
        <f t="shared" si="4"/>
        <v>-0.33333333333333331</v>
      </c>
      <c r="U31" s="91">
        <f t="shared" si="5"/>
        <v>0</v>
      </c>
      <c r="V31" s="90"/>
      <c r="W31" s="1"/>
    </row>
    <row r="32" spans="1:23" ht="12.75" customHeight="1" x14ac:dyDescent="0.2">
      <c r="A32" s="82" t="str">
        <f>Admin2!D270</f>
        <v/>
      </c>
      <c r="B32" s="82" t="str">
        <f>IF(Admin2!E270=0,"",Admin2!E270)</f>
        <v/>
      </c>
      <c r="C32" s="84">
        <f>Admin2!A270</f>
        <v>44099</v>
      </c>
      <c r="D32" s="85" t="str">
        <f>Admin2!B270</f>
        <v>Fredag</v>
      </c>
      <c r="E32" s="123"/>
      <c r="F32" s="124"/>
      <c r="G32" s="125"/>
      <c r="H32" s="126"/>
      <c r="I32" s="125"/>
      <c r="J32" s="124"/>
      <c r="K32" s="86">
        <f t="shared" si="0"/>
        <v>0</v>
      </c>
      <c r="L32" s="126">
        <v>0.33333333333333331</v>
      </c>
      <c r="M32" s="127"/>
      <c r="N32" s="87">
        <f t="shared" si="1"/>
        <v>0</v>
      </c>
      <c r="O32" s="88">
        <f t="shared" si="6"/>
        <v>0</v>
      </c>
      <c r="P32" s="128"/>
      <c r="Q32" s="89" t="str">
        <f t="shared" si="2"/>
        <v/>
      </c>
      <c r="R32" s="90">
        <f t="shared" ref="R32:S32" si="30">K32</f>
        <v>0</v>
      </c>
      <c r="S32" s="90">
        <f t="shared" si="30"/>
        <v>0.33333333333333331</v>
      </c>
      <c r="T32" s="90">
        <f t="shared" si="4"/>
        <v>-0.33333333333333331</v>
      </c>
      <c r="U32" s="91">
        <f t="shared" si="5"/>
        <v>0</v>
      </c>
      <c r="V32" s="90"/>
      <c r="W32" s="1"/>
    </row>
    <row r="33" spans="1:23" ht="12.75" customHeight="1" x14ac:dyDescent="0.2">
      <c r="A33" s="82" t="str">
        <f>Admin2!D271</f>
        <v/>
      </c>
      <c r="B33" s="82" t="str">
        <f>IF(Admin2!E271=0,"",Admin2!E271)</f>
        <v/>
      </c>
      <c r="C33" s="84">
        <f>Admin2!A271</f>
        <v>44100</v>
      </c>
      <c r="D33" s="85" t="str">
        <f>Admin2!B271</f>
        <v>Lördag</v>
      </c>
      <c r="E33" s="119"/>
      <c r="F33" s="120"/>
      <c r="G33" s="121"/>
      <c r="H33" s="122"/>
      <c r="I33" s="121"/>
      <c r="J33" s="120"/>
      <c r="K33" s="86">
        <f t="shared" si="0"/>
        <v>0</v>
      </c>
      <c r="L33" s="122"/>
      <c r="M33" s="127"/>
      <c r="N33" s="87">
        <f t="shared" si="1"/>
        <v>0</v>
      </c>
      <c r="O33" s="88">
        <f t="shared" si="6"/>
        <v>0</v>
      </c>
      <c r="P33" s="128"/>
      <c r="Q33" s="89" t="str">
        <f t="shared" si="2"/>
        <v/>
      </c>
      <c r="R33" s="90">
        <f t="shared" ref="R33:S33" si="31">K33</f>
        <v>0</v>
      </c>
      <c r="S33" s="90">
        <f t="shared" si="31"/>
        <v>0</v>
      </c>
      <c r="T33" s="90">
        <f t="shared" si="4"/>
        <v>0</v>
      </c>
      <c r="U33" s="91">
        <f t="shared" si="5"/>
        <v>0</v>
      </c>
      <c r="V33" s="90"/>
      <c r="W33" s="1"/>
    </row>
    <row r="34" spans="1:23" ht="12.75" customHeight="1" x14ac:dyDescent="0.2">
      <c r="A34" s="82" t="str">
        <f>Admin2!D272</f>
        <v/>
      </c>
      <c r="B34" s="82" t="str">
        <f>IF(Admin2!E272=0,"",Admin2!E272)</f>
        <v/>
      </c>
      <c r="C34" s="84">
        <f>Admin2!A272</f>
        <v>44101</v>
      </c>
      <c r="D34" s="85" t="str">
        <f>Admin2!B272</f>
        <v>Söndag</v>
      </c>
      <c r="E34" s="119"/>
      <c r="F34" s="120"/>
      <c r="G34" s="121"/>
      <c r="H34" s="122"/>
      <c r="I34" s="121"/>
      <c r="J34" s="120"/>
      <c r="K34" s="86">
        <f t="shared" si="0"/>
        <v>0</v>
      </c>
      <c r="L34" s="122"/>
      <c r="M34" s="127"/>
      <c r="N34" s="87">
        <f t="shared" si="1"/>
        <v>0</v>
      </c>
      <c r="O34" s="88">
        <f t="shared" si="6"/>
        <v>0</v>
      </c>
      <c r="P34" s="128"/>
      <c r="Q34" s="89" t="str">
        <f t="shared" si="2"/>
        <v/>
      </c>
      <c r="R34" s="90">
        <f t="shared" ref="R34:S34" si="32">K34</f>
        <v>0</v>
      </c>
      <c r="S34" s="90">
        <f t="shared" si="32"/>
        <v>0</v>
      </c>
      <c r="T34" s="90">
        <f t="shared" si="4"/>
        <v>0</v>
      </c>
      <c r="U34" s="91">
        <f t="shared" si="5"/>
        <v>0</v>
      </c>
      <c r="V34" s="90"/>
      <c r="W34" s="1"/>
    </row>
    <row r="35" spans="1:23" ht="12.75" customHeight="1" x14ac:dyDescent="0.2">
      <c r="A35" s="82" t="str">
        <f>Admin2!D273</f>
        <v/>
      </c>
      <c r="B35" s="82" t="str">
        <f>IF(Admin2!E273=0,"",Admin2!E273)</f>
        <v>v 40</v>
      </c>
      <c r="C35" s="84">
        <f>Admin2!A273</f>
        <v>44102</v>
      </c>
      <c r="D35" s="85" t="str">
        <f>Admin2!B273</f>
        <v>Måndag</v>
      </c>
      <c r="E35" s="123"/>
      <c r="F35" s="124"/>
      <c r="G35" s="125"/>
      <c r="H35" s="126"/>
      <c r="I35" s="125"/>
      <c r="J35" s="124"/>
      <c r="K35" s="86">
        <f t="shared" si="0"/>
        <v>0</v>
      </c>
      <c r="L35" s="126">
        <v>0.33333333333333331</v>
      </c>
      <c r="M35" s="127"/>
      <c r="N35" s="87">
        <f t="shared" si="1"/>
        <v>0</v>
      </c>
      <c r="O35" s="88">
        <f t="shared" si="6"/>
        <v>0</v>
      </c>
      <c r="P35" s="128"/>
      <c r="Q35" s="89" t="str">
        <f t="shared" si="2"/>
        <v/>
      </c>
      <c r="R35" s="90">
        <f t="shared" ref="R35:S35" si="33">K35</f>
        <v>0</v>
      </c>
      <c r="S35" s="90">
        <f t="shared" si="33"/>
        <v>0.33333333333333331</v>
      </c>
      <c r="T35" s="90">
        <f t="shared" si="4"/>
        <v>-0.33333333333333331</v>
      </c>
      <c r="U35" s="91">
        <f t="shared" si="5"/>
        <v>0</v>
      </c>
      <c r="V35" s="90"/>
      <c r="W35" s="1"/>
    </row>
    <row r="36" spans="1:23" ht="12.75" customHeight="1" x14ac:dyDescent="0.2">
      <c r="A36" s="82" t="str">
        <f>Admin2!D274</f>
        <v/>
      </c>
      <c r="B36" s="82" t="str">
        <f>IF(Admin2!E274=0,"",Admin2!E274)</f>
        <v/>
      </c>
      <c r="C36" s="84">
        <f>Admin2!A274</f>
        <v>44103</v>
      </c>
      <c r="D36" s="85" t="str">
        <f>Admin2!B274</f>
        <v>Tisdag</v>
      </c>
      <c r="E36" s="123"/>
      <c r="F36" s="124"/>
      <c r="G36" s="125"/>
      <c r="H36" s="126"/>
      <c r="I36" s="125"/>
      <c r="J36" s="124"/>
      <c r="K36" s="86">
        <f t="shared" si="0"/>
        <v>0</v>
      </c>
      <c r="L36" s="126">
        <v>0.33333333333333331</v>
      </c>
      <c r="M36" s="127"/>
      <c r="N36" s="87">
        <f t="shared" si="1"/>
        <v>0</v>
      </c>
      <c r="O36" s="88">
        <f t="shared" si="6"/>
        <v>0</v>
      </c>
      <c r="P36" s="128"/>
      <c r="Q36" s="89" t="str">
        <f t="shared" si="2"/>
        <v/>
      </c>
      <c r="R36" s="90">
        <f t="shared" ref="R36:S36" si="34">K36</f>
        <v>0</v>
      </c>
      <c r="S36" s="90">
        <f t="shared" si="34"/>
        <v>0.33333333333333331</v>
      </c>
      <c r="T36" s="90">
        <f t="shared" si="4"/>
        <v>-0.33333333333333331</v>
      </c>
      <c r="U36" s="91">
        <f t="shared" si="5"/>
        <v>0</v>
      </c>
      <c r="V36" s="90"/>
      <c r="W36" s="1"/>
    </row>
    <row r="37" spans="1:23" ht="12.75" customHeight="1" x14ac:dyDescent="0.2">
      <c r="A37" s="82" t="str">
        <f>Admin2!D275</f>
        <v/>
      </c>
      <c r="B37" s="82" t="str">
        <f>IF(Admin2!E275=0,"",Admin2!E275)</f>
        <v/>
      </c>
      <c r="C37" s="84">
        <f>Admin2!A275</f>
        <v>44104</v>
      </c>
      <c r="D37" s="85" t="str">
        <f>Admin2!B275</f>
        <v>Onsdag</v>
      </c>
      <c r="E37" s="123"/>
      <c r="F37" s="124"/>
      <c r="G37" s="125"/>
      <c r="H37" s="126"/>
      <c r="I37" s="125"/>
      <c r="J37" s="124"/>
      <c r="K37" s="86">
        <f t="shared" si="0"/>
        <v>0</v>
      </c>
      <c r="L37" s="126">
        <v>0.33333333333333331</v>
      </c>
      <c r="M37" s="127"/>
      <c r="N37" s="87">
        <f t="shared" si="1"/>
        <v>0</v>
      </c>
      <c r="O37" s="88">
        <f t="shared" si="6"/>
        <v>0</v>
      </c>
      <c r="P37" s="128"/>
      <c r="Q37" s="89" t="str">
        <f t="shared" si="2"/>
        <v/>
      </c>
      <c r="R37" s="90">
        <f t="shared" ref="R37:S37" si="35">K37</f>
        <v>0</v>
      </c>
      <c r="S37" s="90">
        <f t="shared" si="35"/>
        <v>0.33333333333333331</v>
      </c>
      <c r="T37" s="90">
        <f t="shared" si="4"/>
        <v>-0.33333333333333331</v>
      </c>
      <c r="U37" s="91">
        <f t="shared" si="5"/>
        <v>0</v>
      </c>
      <c r="V37" s="90"/>
      <c r="W37" s="1"/>
    </row>
    <row r="38" spans="1:23" ht="12.75" customHeight="1" x14ac:dyDescent="0.2">
      <c r="A38" s="51"/>
      <c r="B38" s="51"/>
      <c r="C38" s="51"/>
      <c r="D38" s="96" t="s">
        <v>85</v>
      </c>
      <c r="E38" s="56">
        <f>COUNT(L8:L37)</f>
        <v>22</v>
      </c>
      <c r="F38" s="55"/>
      <c r="G38" s="97" t="s">
        <v>86</v>
      </c>
      <c r="H38" s="56">
        <f>COUNTIF(M8:M37,"Sem")</f>
        <v>0</v>
      </c>
      <c r="I38" s="51"/>
      <c r="J38" s="58" t="s">
        <v>87</v>
      </c>
      <c r="K38" s="98">
        <f t="shared" ref="K38:L38" si="36">SUM(K8:K37)</f>
        <v>0</v>
      </c>
      <c r="L38" s="98">
        <f t="shared" si="36"/>
        <v>7.3333333333333304</v>
      </c>
      <c r="M38" s="99"/>
      <c r="N38" s="100" t="s">
        <v>88</v>
      </c>
      <c r="O38" s="1"/>
      <c r="P38" s="1"/>
      <c r="Q38" s="60">
        <f>SUM(Q8:Q37)</f>
        <v>0</v>
      </c>
      <c r="R38" s="1"/>
      <c r="S38" s="1"/>
      <c r="T38" s="1"/>
      <c r="U38" s="1"/>
      <c r="V38" s="1"/>
      <c r="W38" s="1"/>
    </row>
    <row r="39" spans="1:23" ht="12.75" customHeight="1" x14ac:dyDescent="0.2">
      <c r="A39" s="51"/>
      <c r="B39" s="51"/>
      <c r="C39" s="51"/>
      <c r="D39" s="51"/>
      <c r="E39" s="55"/>
      <c r="F39" s="55"/>
      <c r="G39" s="55"/>
      <c r="H39" s="55"/>
      <c r="I39" s="1"/>
      <c r="J39" s="58" t="s">
        <v>89</v>
      </c>
      <c r="K39" s="101">
        <f>SUM(Uppstart!C18)</f>
        <v>1</v>
      </c>
      <c r="L39" s="102">
        <f>SUM(Uppstart!E18)</f>
        <v>7.333333333333333</v>
      </c>
      <c r="M39" s="56"/>
      <c r="N39" s="60">
        <f>SUM(N8:N37)</f>
        <v>0</v>
      </c>
      <c r="O39" s="1"/>
      <c r="P39" s="1"/>
      <c r="Q39" s="1"/>
      <c r="R39" s="1"/>
      <c r="S39" s="1"/>
      <c r="T39" s="1"/>
      <c r="U39" s="1"/>
      <c r="V39" s="1"/>
      <c r="W39" s="1"/>
    </row>
  </sheetData>
  <sheetProtection algorithmName="SHA-512" hashValue="GTIaLSdT5t8F13+vb3osmxKWYGd/AG/HZD5hBv0B/2M/niPV89utZTMYAkFt8qZwyzjXYd0Dq1WrRseATX+OSw==" saltValue="Rbxxkvmw0XSQ/y+HuHMA4Q==" spinCount="100000" sheet="1" selectLockedCells="1"/>
  <mergeCells count="7">
    <mergeCell ref="A7:M7"/>
    <mergeCell ref="I1:L1"/>
    <mergeCell ref="M1:O1"/>
    <mergeCell ref="I2:O2"/>
    <mergeCell ref="A4:D4"/>
    <mergeCell ref="G4:K4"/>
    <mergeCell ref="E5:K5"/>
  </mergeCells>
  <conditionalFormatting sqref="E13">
    <cfRule type="cellIs" dxfId="27" priority="1" operator="equal">
      <formula>$D$13</formula>
    </cfRule>
  </conditionalFormatting>
  <conditionalFormatting sqref="D8:D37">
    <cfRule type="cellIs" dxfId="26" priority="2" operator="equal">
      <formula>"Lördag"</formula>
    </cfRule>
  </conditionalFormatting>
  <conditionalFormatting sqref="D8:D37">
    <cfRule type="cellIs" dxfId="25" priority="3" operator="equal">
      <formula>"Söndag"</formula>
    </cfRule>
  </conditionalFormatting>
  <conditionalFormatting sqref="A8:B37">
    <cfRule type="cellIs" dxfId="24" priority="4" operator="equal">
      <formula>"Halvdag"</formula>
    </cfRule>
  </conditionalFormatting>
  <conditionalFormatting sqref="F13">
    <cfRule type="cellIs" dxfId="23" priority="5" operator="equal">
      <formula>$D$13</formula>
    </cfRule>
  </conditionalFormatting>
  <conditionalFormatting sqref="G13">
    <cfRule type="cellIs" dxfId="22" priority="6" operator="equal">
      <formula>$D$13</formula>
    </cfRule>
  </conditionalFormatting>
  <dataValidations count="1">
    <dataValidation type="list" allowBlank="1" showInputMessage="1" showErrorMessage="1" prompt="Valbart" sqref="M8:M37" xr:uid="{00000000-0002-0000-0B00-000000000000}">
      <formula1>$W$7:$W$11</formula1>
    </dataValidation>
  </dataValidations>
  <hyperlinks>
    <hyperlink ref="Q1" r:id="rId1" xr:uid="{E0805C5B-84BC-4AAA-87DE-A2C25DD36134}"/>
  </hyperlinks>
  <pageMargins left="0.47244094488188981" right="0.18" top="0.65" bottom="0.51181102362204722" header="0.3" footer="0"/>
  <pageSetup paperSize="9" scale="95" orientation="landscape" r:id="rId2"/>
  <headerFooter>
    <oddHeader>&amp;C&amp;F</oddHeader>
    <oddFooter>&amp;CSidan &amp;P av</oddFooter>
  </headerFooter>
  <drawing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40"/>
  <sheetViews>
    <sheetView showGridLines="0" workbookViewId="0">
      <pane ySplit="7" topLeftCell="A8" activePane="bottomLeft" state="frozen"/>
      <selection activeCell="Q40" sqref="Q40"/>
      <selection pane="bottomLeft" activeCell="Q1" sqref="Q1"/>
    </sheetView>
  </sheetViews>
  <sheetFormatPr defaultColWidth="14.42578125" defaultRowHeight="15" customHeight="1" x14ac:dyDescent="0.2"/>
  <cols>
    <col min="1" max="1" width="8.42578125"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1"/>
      <c r="C1" s="51"/>
      <c r="D1" s="51"/>
      <c r="E1" s="1"/>
      <c r="F1" s="1"/>
      <c r="G1" s="1"/>
      <c r="H1" s="1"/>
      <c r="I1" s="194" t="str">
        <f>Uppstart!B19</f>
        <v>Oktober</v>
      </c>
      <c r="J1" s="173"/>
      <c r="K1" s="173"/>
      <c r="L1" s="173"/>
      <c r="M1" s="193">
        <f>YEAR(C8)</f>
        <v>2020</v>
      </c>
      <c r="N1" s="173"/>
      <c r="O1" s="173"/>
      <c r="P1" s="1"/>
      <c r="Q1" s="153" t="s">
        <v>219</v>
      </c>
      <c r="R1" s="1"/>
      <c r="S1" s="1"/>
      <c r="T1" s="1"/>
      <c r="U1" s="1"/>
      <c r="V1" s="1"/>
      <c r="W1" s="1"/>
    </row>
    <row r="2" spans="1:23" ht="14.25" customHeight="1" x14ac:dyDescent="0.2">
      <c r="A2" s="51"/>
      <c r="B2" s="51"/>
      <c r="C2" s="51"/>
      <c r="D2" s="51"/>
      <c r="E2" s="1"/>
      <c r="F2" s="1"/>
      <c r="G2" s="1"/>
      <c r="H2" s="1"/>
      <c r="I2" s="195" t="s">
        <v>49</v>
      </c>
      <c r="J2" s="173"/>
      <c r="K2" s="173"/>
      <c r="L2" s="173"/>
      <c r="M2" s="173"/>
      <c r="N2" s="173"/>
      <c r="O2" s="173"/>
      <c r="P2" s="1"/>
      <c r="Q2" s="1"/>
      <c r="R2" s="1"/>
      <c r="S2" s="1"/>
      <c r="T2" s="1"/>
      <c r="U2" s="1"/>
      <c r="V2" s="1"/>
      <c r="W2" s="1"/>
    </row>
    <row r="3" spans="1:23" ht="14.25" customHeight="1" x14ac:dyDescent="0.2">
      <c r="A3" s="54"/>
      <c r="B3" s="54"/>
      <c r="C3" s="51"/>
      <c r="D3" s="51"/>
      <c r="E3" s="1"/>
      <c r="F3" s="1"/>
      <c r="G3" s="1"/>
      <c r="H3" s="1"/>
      <c r="I3" s="1"/>
      <c r="J3" s="1"/>
      <c r="K3" s="55"/>
      <c r="L3" s="1"/>
      <c r="M3" s="56"/>
      <c r="N3" s="56"/>
      <c r="O3" s="1"/>
      <c r="P3" s="1"/>
      <c r="Q3" s="1"/>
      <c r="R3" s="1"/>
      <c r="S3" s="1"/>
      <c r="T3" s="1"/>
      <c r="U3" s="1"/>
      <c r="V3" s="1"/>
      <c r="W3" s="1"/>
    </row>
    <row r="4" spans="1:23" ht="12.75" customHeight="1" x14ac:dyDescent="0.2">
      <c r="A4" s="196"/>
      <c r="B4" s="173"/>
      <c r="C4" s="173"/>
      <c r="D4" s="173"/>
      <c r="E4" s="57"/>
      <c r="F4" s="58" t="s">
        <v>50</v>
      </c>
      <c r="G4" s="192" t="str">
        <f>IF(Uppstart!C6&gt;"",Uppstart!C6,"Skriv in ditt namn på uppstartsfliken")</f>
        <v>Skriv ditt namn på uppstartsfliken</v>
      </c>
      <c r="H4" s="173"/>
      <c r="I4" s="173"/>
      <c r="J4" s="173"/>
      <c r="K4" s="173"/>
      <c r="L4" s="59"/>
      <c r="M4" s="56"/>
      <c r="N4" s="56"/>
      <c r="O4" s="1"/>
      <c r="P4" s="1"/>
      <c r="Q4" s="1"/>
      <c r="R4" s="1"/>
      <c r="S4" s="1"/>
      <c r="T4" s="1"/>
      <c r="U4" s="1"/>
      <c r="V4" s="1"/>
      <c r="W4" s="1"/>
    </row>
    <row r="5" spans="1:23" ht="12.75" customHeight="1" x14ac:dyDescent="0.2">
      <c r="A5" s="57"/>
      <c r="B5" s="57"/>
      <c r="C5" s="57"/>
      <c r="D5" s="57"/>
      <c r="E5" s="191" t="s">
        <v>51</v>
      </c>
      <c r="F5" s="161"/>
      <c r="G5" s="161"/>
      <c r="H5" s="161"/>
      <c r="I5" s="161"/>
      <c r="J5" s="161"/>
      <c r="K5" s="161"/>
      <c r="L5" s="59"/>
      <c r="M5" s="56"/>
      <c r="N5" s="61" t="s">
        <v>96</v>
      </c>
      <c r="O5" s="60">
        <f>SUM(Sep!O37)</f>
        <v>0</v>
      </c>
      <c r="P5" s="1"/>
      <c r="Q5" s="1"/>
      <c r="R5" s="62">
        <v>24</v>
      </c>
      <c r="S5" s="62" t="s">
        <v>54</v>
      </c>
      <c r="T5" s="62" t="s">
        <v>55</v>
      </c>
      <c r="U5" s="63"/>
      <c r="V5" s="64"/>
      <c r="W5" s="65"/>
    </row>
    <row r="6" spans="1:23" ht="26.25" customHeight="1" x14ac:dyDescent="0.2">
      <c r="A6" s="66" t="s">
        <v>56</v>
      </c>
      <c r="B6" s="66" t="s">
        <v>97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88" t="s">
        <v>75</v>
      </c>
      <c r="B7" s="189"/>
      <c r="C7" s="189"/>
      <c r="D7" s="189"/>
      <c r="E7" s="189"/>
      <c r="F7" s="189"/>
      <c r="G7" s="189"/>
      <c r="H7" s="189"/>
      <c r="I7" s="189"/>
      <c r="J7" s="189"/>
      <c r="K7" s="189"/>
      <c r="L7" s="189"/>
      <c r="M7" s="190"/>
      <c r="N7" s="80" t="s">
        <v>76</v>
      </c>
      <c r="O7" s="80" t="s">
        <v>76</v>
      </c>
      <c r="P7" s="66"/>
      <c r="Q7" s="66" t="s">
        <v>76</v>
      </c>
      <c r="R7" s="79" t="s">
        <v>77</v>
      </c>
      <c r="S7" s="79" t="s">
        <v>78</v>
      </c>
      <c r="T7" s="79" t="s">
        <v>79</v>
      </c>
      <c r="U7" s="66"/>
      <c r="V7" s="79"/>
      <c r="W7" s="81"/>
    </row>
    <row r="8" spans="1:23" ht="12.75" customHeight="1" x14ac:dyDescent="0.2">
      <c r="A8" s="82" t="str">
        <f>Admin2!D276</f>
        <v/>
      </c>
      <c r="B8" s="82" t="str">
        <f>IF(Admin2!E276=0,"",Admin2!E276)</f>
        <v/>
      </c>
      <c r="C8" s="84">
        <f>Admin2!A276</f>
        <v>44105</v>
      </c>
      <c r="D8" s="85" t="str">
        <f>Admin2!B276</f>
        <v>Torsdag</v>
      </c>
      <c r="E8" s="123"/>
      <c r="F8" s="124"/>
      <c r="G8" s="125"/>
      <c r="H8" s="126"/>
      <c r="I8" s="125"/>
      <c r="J8" s="124"/>
      <c r="K8" s="86">
        <f t="shared" ref="K8:K38" si="0">IFERROR(F8-E8+H8-G8+J8-I8,"Tag bort blanksteg")</f>
        <v>0</v>
      </c>
      <c r="L8" s="126">
        <v>0.33333333333333331</v>
      </c>
      <c r="M8" s="127"/>
      <c r="N8" s="87">
        <f t="shared" ref="N8:N38"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28"/>
      <c r="Q8" s="89" t="str">
        <f t="shared" ref="Q8:Q38" si="2">IF(M8="Sem","",IF(M8="","",IF(L8-K8&gt;0,(L8-K8)/$T$6,0)))</f>
        <v/>
      </c>
      <c r="R8" s="90">
        <f t="shared" ref="R8:S8" si="3">K8</f>
        <v>0</v>
      </c>
      <c r="S8" s="90">
        <f t="shared" si="3"/>
        <v>0.33333333333333331</v>
      </c>
      <c r="T8" s="90">
        <f t="shared" ref="T8:T38" si="4">R8-S8</f>
        <v>-0.33333333333333331</v>
      </c>
      <c r="U8" s="91">
        <f t="shared" ref="U8:U38" si="5">IF(M8="",0,IF(M8="Sem",IF(L8="",7,IF(K8=0,2,5)),IF(L8="",8,IF(S8-R8&lt;0,6,1))))</f>
        <v>0</v>
      </c>
      <c r="V8" s="91"/>
      <c r="W8" s="92" t="s">
        <v>80</v>
      </c>
    </row>
    <row r="9" spans="1:23" ht="12.75" customHeight="1" x14ac:dyDescent="0.2">
      <c r="A9" s="82" t="str">
        <f>Admin2!D277</f>
        <v/>
      </c>
      <c r="B9" s="82" t="str">
        <f>IF(Admin2!E277=0,"",Admin2!E277)</f>
        <v/>
      </c>
      <c r="C9" s="84">
        <f>Admin2!A277</f>
        <v>44106</v>
      </c>
      <c r="D9" s="85" t="str">
        <f>Admin2!B277</f>
        <v>Fredag</v>
      </c>
      <c r="E9" s="123"/>
      <c r="F9" s="124"/>
      <c r="G9" s="125"/>
      <c r="H9" s="126"/>
      <c r="I9" s="125"/>
      <c r="J9" s="124"/>
      <c r="K9" s="86">
        <f t="shared" si="0"/>
        <v>0</v>
      </c>
      <c r="L9" s="126">
        <v>0.33333333333333331</v>
      </c>
      <c r="M9" s="127"/>
      <c r="N9" s="87">
        <f t="shared" si="1"/>
        <v>0</v>
      </c>
      <c r="O9" s="88">
        <f t="shared" ref="O9:O38" si="6">IFERROR(IF(N9="      Fel1","Semester - tag bort den registrerade arbetstiden!",IF(N9="      Fel2","Tag bort frånvaro-kod, du har har arbetat full tid!",IF(N9="      Fel3","Ingen arbetsdag, tag bort frånvarokod Sem!",IF(N9="      Fel4","Ingen arbetsdag, tag bort frånvarokoden!",O8+N9)))),0)</f>
        <v>0</v>
      </c>
      <c r="P9" s="128"/>
      <c r="Q9" s="89" t="str">
        <f t="shared" si="2"/>
        <v/>
      </c>
      <c r="R9" s="90">
        <f t="shared" ref="R9:S9" si="7">K9</f>
        <v>0</v>
      </c>
      <c r="S9" s="90">
        <f t="shared" si="7"/>
        <v>0.33333333333333331</v>
      </c>
      <c r="T9" s="90">
        <f t="shared" si="4"/>
        <v>-0.33333333333333331</v>
      </c>
      <c r="U9" s="91">
        <f t="shared" si="5"/>
        <v>0</v>
      </c>
      <c r="V9" s="91"/>
      <c r="W9" s="93" t="s">
        <v>81</v>
      </c>
    </row>
    <row r="10" spans="1:23" ht="12.75" customHeight="1" x14ac:dyDescent="0.2">
      <c r="A10" s="82" t="str">
        <f>Admin2!D278</f>
        <v/>
      </c>
      <c r="B10" s="82" t="str">
        <f>IF(Admin2!E278=0,"",Admin2!E278)</f>
        <v/>
      </c>
      <c r="C10" s="84">
        <f>Admin2!A278</f>
        <v>44107</v>
      </c>
      <c r="D10" s="85" t="str">
        <f>Admin2!B278</f>
        <v>Lördag</v>
      </c>
      <c r="E10" s="119"/>
      <c r="F10" s="120"/>
      <c r="G10" s="121"/>
      <c r="H10" s="122"/>
      <c r="I10" s="121"/>
      <c r="J10" s="120"/>
      <c r="K10" s="86">
        <f t="shared" si="0"/>
        <v>0</v>
      </c>
      <c r="L10" s="122"/>
      <c r="M10" s="127"/>
      <c r="N10" s="87">
        <f t="shared" si="1"/>
        <v>0</v>
      </c>
      <c r="O10" s="88">
        <f t="shared" si="6"/>
        <v>0</v>
      </c>
      <c r="P10" s="128"/>
      <c r="Q10" s="89" t="str">
        <f t="shared" si="2"/>
        <v/>
      </c>
      <c r="R10" s="90">
        <f t="shared" ref="R10:S10" si="8">K10</f>
        <v>0</v>
      </c>
      <c r="S10" s="90">
        <f t="shared" si="8"/>
        <v>0</v>
      </c>
      <c r="T10" s="90">
        <f t="shared" si="4"/>
        <v>0</v>
      </c>
      <c r="U10" s="91">
        <f t="shared" si="5"/>
        <v>0</v>
      </c>
      <c r="V10" s="91"/>
      <c r="W10" s="93" t="s">
        <v>82</v>
      </c>
    </row>
    <row r="11" spans="1:23" ht="12.75" customHeight="1" x14ac:dyDescent="0.2">
      <c r="A11" s="82" t="str">
        <f>Admin2!D279</f>
        <v/>
      </c>
      <c r="B11" s="82" t="str">
        <f>IF(Admin2!E279=0,"",Admin2!E279)</f>
        <v/>
      </c>
      <c r="C11" s="84">
        <f>Admin2!A279</f>
        <v>44108</v>
      </c>
      <c r="D11" s="85" t="str">
        <f>Admin2!B279</f>
        <v>Söndag</v>
      </c>
      <c r="E11" s="119"/>
      <c r="F11" s="120"/>
      <c r="G11" s="121"/>
      <c r="H11" s="122"/>
      <c r="I11" s="121"/>
      <c r="J11" s="120"/>
      <c r="K11" s="86">
        <f t="shared" si="0"/>
        <v>0</v>
      </c>
      <c r="L11" s="122"/>
      <c r="M11" s="127"/>
      <c r="N11" s="87">
        <f t="shared" si="1"/>
        <v>0</v>
      </c>
      <c r="O11" s="88">
        <f t="shared" si="6"/>
        <v>0</v>
      </c>
      <c r="P11" s="128"/>
      <c r="Q11" s="89" t="str">
        <f t="shared" si="2"/>
        <v/>
      </c>
      <c r="R11" s="90">
        <f t="shared" ref="R11:S11" si="9">K11</f>
        <v>0</v>
      </c>
      <c r="S11" s="90">
        <f t="shared" si="9"/>
        <v>0</v>
      </c>
      <c r="T11" s="90">
        <f t="shared" si="4"/>
        <v>0</v>
      </c>
      <c r="U11" s="91">
        <f t="shared" si="5"/>
        <v>0</v>
      </c>
      <c r="V11" s="91"/>
      <c r="W11" s="93" t="s">
        <v>83</v>
      </c>
    </row>
    <row r="12" spans="1:23" ht="12.75" customHeight="1" x14ac:dyDescent="0.2">
      <c r="A12" s="82" t="str">
        <f>Admin2!D280</f>
        <v/>
      </c>
      <c r="B12" s="82" t="str">
        <f>IF(Admin2!E280=0,"",Admin2!E280)</f>
        <v>v 41</v>
      </c>
      <c r="C12" s="84">
        <f>Admin2!A280</f>
        <v>44109</v>
      </c>
      <c r="D12" s="85" t="str">
        <f>Admin2!B280</f>
        <v>Måndag</v>
      </c>
      <c r="E12" s="123"/>
      <c r="F12" s="124"/>
      <c r="G12" s="125"/>
      <c r="H12" s="126"/>
      <c r="I12" s="125"/>
      <c r="J12" s="124"/>
      <c r="K12" s="86">
        <f t="shared" si="0"/>
        <v>0</v>
      </c>
      <c r="L12" s="126">
        <v>0.33333333333333331</v>
      </c>
      <c r="M12" s="127"/>
      <c r="N12" s="87">
        <f t="shared" si="1"/>
        <v>0</v>
      </c>
      <c r="O12" s="88">
        <f t="shared" si="6"/>
        <v>0</v>
      </c>
      <c r="P12" s="128"/>
      <c r="Q12" s="89" t="str">
        <f t="shared" si="2"/>
        <v/>
      </c>
      <c r="R12" s="90">
        <f t="shared" ref="R12:S12" si="10">K12</f>
        <v>0</v>
      </c>
      <c r="S12" s="90">
        <f t="shared" si="10"/>
        <v>0.33333333333333331</v>
      </c>
      <c r="T12" s="90">
        <f t="shared" si="4"/>
        <v>-0.33333333333333331</v>
      </c>
      <c r="U12" s="91">
        <f t="shared" si="5"/>
        <v>0</v>
      </c>
      <c r="V12" s="91"/>
      <c r="W12" s="94"/>
    </row>
    <row r="13" spans="1:23" ht="12.75" customHeight="1" x14ac:dyDescent="0.2">
      <c r="A13" s="82" t="str">
        <f>Admin2!D281</f>
        <v/>
      </c>
      <c r="B13" s="82" t="str">
        <f>IF(Admin2!E281=0,"",Admin2!E281)</f>
        <v/>
      </c>
      <c r="C13" s="84">
        <f>Admin2!A281</f>
        <v>44110</v>
      </c>
      <c r="D13" s="85" t="str">
        <f>Admin2!B281</f>
        <v>Tisdag</v>
      </c>
      <c r="E13" s="123"/>
      <c r="F13" s="124"/>
      <c r="G13" s="125"/>
      <c r="H13" s="126"/>
      <c r="I13" s="125"/>
      <c r="J13" s="124"/>
      <c r="K13" s="86">
        <f t="shared" si="0"/>
        <v>0</v>
      </c>
      <c r="L13" s="126">
        <v>0.33333333333333331</v>
      </c>
      <c r="M13" s="127"/>
      <c r="N13" s="87">
        <f t="shared" si="1"/>
        <v>0</v>
      </c>
      <c r="O13" s="88">
        <f t="shared" si="6"/>
        <v>0</v>
      </c>
      <c r="P13" s="128"/>
      <c r="Q13" s="89" t="str">
        <f t="shared" si="2"/>
        <v/>
      </c>
      <c r="R13" s="90">
        <f t="shared" ref="R13:S13" si="11">K13</f>
        <v>0</v>
      </c>
      <c r="S13" s="90">
        <f t="shared" si="11"/>
        <v>0.33333333333333331</v>
      </c>
      <c r="T13" s="90">
        <f t="shared" si="4"/>
        <v>-0.33333333333333331</v>
      </c>
      <c r="U13" s="91">
        <f t="shared" si="5"/>
        <v>0</v>
      </c>
      <c r="V13" s="91"/>
      <c r="W13" s="1"/>
    </row>
    <row r="14" spans="1:23" ht="12.75" customHeight="1" x14ac:dyDescent="0.2">
      <c r="A14" s="82" t="str">
        <f>Admin2!D282</f>
        <v/>
      </c>
      <c r="B14" s="82" t="str">
        <f>IF(Admin2!E282=0,"",Admin2!E282)</f>
        <v/>
      </c>
      <c r="C14" s="84">
        <f>Admin2!A282</f>
        <v>44111</v>
      </c>
      <c r="D14" s="85" t="str">
        <f>Admin2!B282</f>
        <v>Onsdag</v>
      </c>
      <c r="E14" s="123"/>
      <c r="F14" s="124"/>
      <c r="G14" s="125"/>
      <c r="H14" s="126"/>
      <c r="I14" s="125"/>
      <c r="J14" s="124"/>
      <c r="K14" s="86">
        <f t="shared" si="0"/>
        <v>0</v>
      </c>
      <c r="L14" s="126">
        <v>0.33333333333333331</v>
      </c>
      <c r="M14" s="127"/>
      <c r="N14" s="87">
        <f t="shared" si="1"/>
        <v>0</v>
      </c>
      <c r="O14" s="88">
        <f t="shared" si="6"/>
        <v>0</v>
      </c>
      <c r="P14" s="128"/>
      <c r="Q14" s="89" t="str">
        <f t="shared" si="2"/>
        <v/>
      </c>
      <c r="R14" s="90">
        <f t="shared" ref="R14:S14" si="12">K14</f>
        <v>0</v>
      </c>
      <c r="S14" s="90">
        <f t="shared" si="12"/>
        <v>0.33333333333333331</v>
      </c>
      <c r="T14" s="90">
        <f t="shared" si="4"/>
        <v>-0.33333333333333331</v>
      </c>
      <c r="U14" s="91">
        <f t="shared" si="5"/>
        <v>0</v>
      </c>
      <c r="V14" s="91"/>
      <c r="W14" s="95"/>
    </row>
    <row r="15" spans="1:23" ht="12.75" customHeight="1" x14ac:dyDescent="0.2">
      <c r="A15" s="82" t="str">
        <f>Admin2!D283</f>
        <v/>
      </c>
      <c r="B15" s="82" t="str">
        <f>IF(Admin2!E283=0,"",Admin2!E283)</f>
        <v/>
      </c>
      <c r="C15" s="84">
        <f>Admin2!A283</f>
        <v>44112</v>
      </c>
      <c r="D15" s="85" t="str">
        <f>Admin2!B283</f>
        <v>Torsdag</v>
      </c>
      <c r="E15" s="123"/>
      <c r="F15" s="124"/>
      <c r="G15" s="125"/>
      <c r="H15" s="126"/>
      <c r="I15" s="125"/>
      <c r="J15" s="124"/>
      <c r="K15" s="86">
        <f t="shared" si="0"/>
        <v>0</v>
      </c>
      <c r="L15" s="126">
        <v>0.33333333333333331</v>
      </c>
      <c r="M15" s="127"/>
      <c r="N15" s="87">
        <f t="shared" si="1"/>
        <v>0</v>
      </c>
      <c r="O15" s="88">
        <f t="shared" si="6"/>
        <v>0</v>
      </c>
      <c r="P15" s="128"/>
      <c r="Q15" s="89" t="str">
        <f t="shared" si="2"/>
        <v/>
      </c>
      <c r="R15" s="90">
        <f t="shared" ref="R15:S15" si="13">K15</f>
        <v>0</v>
      </c>
      <c r="S15" s="90">
        <f t="shared" si="13"/>
        <v>0.33333333333333331</v>
      </c>
      <c r="T15" s="90">
        <f t="shared" si="4"/>
        <v>-0.33333333333333331</v>
      </c>
      <c r="U15" s="91">
        <f t="shared" si="5"/>
        <v>0</v>
      </c>
      <c r="V15" s="91"/>
      <c r="W15" s="1"/>
    </row>
    <row r="16" spans="1:23" ht="12.75" customHeight="1" x14ac:dyDescent="0.2">
      <c r="A16" s="82" t="str">
        <f>Admin2!D284</f>
        <v/>
      </c>
      <c r="B16" s="82" t="str">
        <f>IF(Admin2!E284=0,"",Admin2!E284)</f>
        <v/>
      </c>
      <c r="C16" s="84">
        <f>Admin2!A284</f>
        <v>44113</v>
      </c>
      <c r="D16" s="85" t="str">
        <f>Admin2!B284</f>
        <v>Fredag</v>
      </c>
      <c r="E16" s="123"/>
      <c r="F16" s="124"/>
      <c r="G16" s="125"/>
      <c r="H16" s="126"/>
      <c r="I16" s="125"/>
      <c r="J16" s="124"/>
      <c r="K16" s="86">
        <f t="shared" si="0"/>
        <v>0</v>
      </c>
      <c r="L16" s="126">
        <v>0.33333333333333331</v>
      </c>
      <c r="M16" s="127"/>
      <c r="N16" s="87">
        <f t="shared" si="1"/>
        <v>0</v>
      </c>
      <c r="O16" s="88">
        <f t="shared" si="6"/>
        <v>0</v>
      </c>
      <c r="P16" s="128"/>
      <c r="Q16" s="89" t="str">
        <f t="shared" si="2"/>
        <v/>
      </c>
      <c r="R16" s="90">
        <f t="shared" ref="R16:S16" si="14">K16</f>
        <v>0</v>
      </c>
      <c r="S16" s="90">
        <f t="shared" si="14"/>
        <v>0.33333333333333331</v>
      </c>
      <c r="T16" s="90">
        <f t="shared" si="4"/>
        <v>-0.33333333333333331</v>
      </c>
      <c r="U16" s="91">
        <f t="shared" si="5"/>
        <v>0</v>
      </c>
      <c r="V16" s="91"/>
      <c r="W16" s="1"/>
    </row>
    <row r="17" spans="1:23" ht="12.75" customHeight="1" x14ac:dyDescent="0.2">
      <c r="A17" s="82" t="str">
        <f>Admin2!D285</f>
        <v/>
      </c>
      <c r="B17" s="82" t="str">
        <f>IF(Admin2!E285=0,"",Admin2!E285)</f>
        <v/>
      </c>
      <c r="C17" s="84">
        <f>Admin2!A285</f>
        <v>44114</v>
      </c>
      <c r="D17" s="85" t="str">
        <f>Admin2!B285</f>
        <v>Lördag</v>
      </c>
      <c r="E17" s="119"/>
      <c r="F17" s="120"/>
      <c r="G17" s="121"/>
      <c r="H17" s="122"/>
      <c r="I17" s="121"/>
      <c r="J17" s="120"/>
      <c r="K17" s="86">
        <f t="shared" si="0"/>
        <v>0</v>
      </c>
      <c r="L17" s="122"/>
      <c r="M17" s="127"/>
      <c r="N17" s="87">
        <f t="shared" si="1"/>
        <v>0</v>
      </c>
      <c r="O17" s="88">
        <f t="shared" si="6"/>
        <v>0</v>
      </c>
      <c r="P17" s="128"/>
      <c r="Q17" s="89" t="str">
        <f t="shared" si="2"/>
        <v/>
      </c>
      <c r="R17" s="90">
        <f t="shared" ref="R17:S17" si="15">K17</f>
        <v>0</v>
      </c>
      <c r="S17" s="90">
        <f t="shared" si="15"/>
        <v>0</v>
      </c>
      <c r="T17" s="90">
        <f t="shared" si="4"/>
        <v>0</v>
      </c>
      <c r="U17" s="91">
        <f t="shared" si="5"/>
        <v>0</v>
      </c>
      <c r="V17" s="91"/>
      <c r="W17" s="1"/>
    </row>
    <row r="18" spans="1:23" ht="12.75" customHeight="1" x14ac:dyDescent="0.2">
      <c r="A18" s="82" t="str">
        <f>Admin2!D286</f>
        <v/>
      </c>
      <c r="B18" s="82" t="str">
        <f>IF(Admin2!E286=0,"",Admin2!E286)</f>
        <v/>
      </c>
      <c r="C18" s="84">
        <f>Admin2!A286</f>
        <v>44115</v>
      </c>
      <c r="D18" s="85" t="str">
        <f>Admin2!B286</f>
        <v>Söndag</v>
      </c>
      <c r="E18" s="119"/>
      <c r="F18" s="120"/>
      <c r="G18" s="121"/>
      <c r="H18" s="122"/>
      <c r="I18" s="121"/>
      <c r="J18" s="120"/>
      <c r="K18" s="86">
        <f t="shared" si="0"/>
        <v>0</v>
      </c>
      <c r="L18" s="122"/>
      <c r="M18" s="127"/>
      <c r="N18" s="87">
        <f t="shared" si="1"/>
        <v>0</v>
      </c>
      <c r="O18" s="88">
        <f t="shared" si="6"/>
        <v>0</v>
      </c>
      <c r="P18" s="128"/>
      <c r="Q18" s="89" t="str">
        <f t="shared" si="2"/>
        <v/>
      </c>
      <c r="R18" s="90">
        <f t="shared" ref="R18:S18" si="16">K18</f>
        <v>0</v>
      </c>
      <c r="S18" s="90">
        <f t="shared" si="16"/>
        <v>0</v>
      </c>
      <c r="T18" s="90">
        <f t="shared" si="4"/>
        <v>0</v>
      </c>
      <c r="U18" s="91">
        <f t="shared" si="5"/>
        <v>0</v>
      </c>
      <c r="V18" s="91"/>
      <c r="W18" s="1"/>
    </row>
    <row r="19" spans="1:23" ht="12.75" customHeight="1" x14ac:dyDescent="0.2">
      <c r="A19" s="82" t="str">
        <f>Admin2!D287</f>
        <v/>
      </c>
      <c r="B19" s="82" t="str">
        <f>IF(Admin2!E287=0,"",Admin2!E287)</f>
        <v>v 42</v>
      </c>
      <c r="C19" s="84">
        <f>Admin2!A287</f>
        <v>44116</v>
      </c>
      <c r="D19" s="85" t="str">
        <f>Admin2!B287</f>
        <v>Måndag</v>
      </c>
      <c r="E19" s="123"/>
      <c r="F19" s="124"/>
      <c r="G19" s="125"/>
      <c r="H19" s="126"/>
      <c r="I19" s="125"/>
      <c r="J19" s="124"/>
      <c r="K19" s="86">
        <f t="shared" si="0"/>
        <v>0</v>
      </c>
      <c r="L19" s="126">
        <v>0.33333333333333331</v>
      </c>
      <c r="M19" s="127"/>
      <c r="N19" s="87">
        <f t="shared" si="1"/>
        <v>0</v>
      </c>
      <c r="O19" s="88">
        <f t="shared" si="6"/>
        <v>0</v>
      </c>
      <c r="P19" s="128"/>
      <c r="Q19" s="89" t="str">
        <f t="shared" si="2"/>
        <v/>
      </c>
      <c r="R19" s="90">
        <f t="shared" ref="R19:S19" si="17">K19</f>
        <v>0</v>
      </c>
      <c r="S19" s="90">
        <f t="shared" si="17"/>
        <v>0.33333333333333331</v>
      </c>
      <c r="T19" s="90">
        <f t="shared" si="4"/>
        <v>-0.33333333333333331</v>
      </c>
      <c r="U19" s="91">
        <f t="shared" si="5"/>
        <v>0</v>
      </c>
      <c r="V19" s="91"/>
      <c r="W19" s="1"/>
    </row>
    <row r="20" spans="1:23" ht="12.75" customHeight="1" x14ac:dyDescent="0.2">
      <c r="A20" s="82" t="str">
        <f>Admin2!D288</f>
        <v/>
      </c>
      <c r="B20" s="82" t="str">
        <f>IF(Admin2!E288=0,"",Admin2!E288)</f>
        <v/>
      </c>
      <c r="C20" s="84">
        <f>Admin2!A288</f>
        <v>44117</v>
      </c>
      <c r="D20" s="85" t="str">
        <f>Admin2!B288</f>
        <v>Tisdag</v>
      </c>
      <c r="E20" s="123"/>
      <c r="F20" s="124"/>
      <c r="G20" s="125"/>
      <c r="H20" s="126"/>
      <c r="I20" s="125"/>
      <c r="J20" s="124"/>
      <c r="K20" s="86">
        <f t="shared" si="0"/>
        <v>0</v>
      </c>
      <c r="L20" s="126">
        <v>0.33333333333333331</v>
      </c>
      <c r="M20" s="127"/>
      <c r="N20" s="87">
        <f t="shared" si="1"/>
        <v>0</v>
      </c>
      <c r="O20" s="88">
        <f t="shared" si="6"/>
        <v>0</v>
      </c>
      <c r="P20" s="128"/>
      <c r="Q20" s="89" t="str">
        <f t="shared" si="2"/>
        <v/>
      </c>
      <c r="R20" s="90">
        <f t="shared" ref="R20:S20" si="18">K20</f>
        <v>0</v>
      </c>
      <c r="S20" s="90">
        <f t="shared" si="18"/>
        <v>0.33333333333333331</v>
      </c>
      <c r="T20" s="90">
        <f t="shared" si="4"/>
        <v>-0.33333333333333331</v>
      </c>
      <c r="U20" s="91">
        <f t="shared" si="5"/>
        <v>0</v>
      </c>
      <c r="V20" s="91"/>
      <c r="W20" s="1"/>
    </row>
    <row r="21" spans="1:23" ht="12.75" customHeight="1" x14ac:dyDescent="0.2">
      <c r="A21" s="82" t="str">
        <f>Admin2!D289</f>
        <v/>
      </c>
      <c r="B21" s="82" t="str">
        <f>IF(Admin2!E289=0,"",Admin2!E289)</f>
        <v/>
      </c>
      <c r="C21" s="84">
        <f>Admin2!A289</f>
        <v>44118</v>
      </c>
      <c r="D21" s="85" t="str">
        <f>Admin2!B289</f>
        <v>Onsdag</v>
      </c>
      <c r="E21" s="123"/>
      <c r="F21" s="124"/>
      <c r="G21" s="125"/>
      <c r="H21" s="126"/>
      <c r="I21" s="125"/>
      <c r="J21" s="124"/>
      <c r="K21" s="86">
        <f t="shared" si="0"/>
        <v>0</v>
      </c>
      <c r="L21" s="126">
        <v>0.33333333333333331</v>
      </c>
      <c r="M21" s="127"/>
      <c r="N21" s="87">
        <f t="shared" si="1"/>
        <v>0</v>
      </c>
      <c r="O21" s="88">
        <f t="shared" si="6"/>
        <v>0</v>
      </c>
      <c r="P21" s="128"/>
      <c r="Q21" s="89" t="str">
        <f t="shared" si="2"/>
        <v/>
      </c>
      <c r="R21" s="90">
        <f t="shared" ref="R21:S21" si="19">K21</f>
        <v>0</v>
      </c>
      <c r="S21" s="90">
        <f t="shared" si="19"/>
        <v>0.33333333333333331</v>
      </c>
      <c r="T21" s="90">
        <f t="shared" si="4"/>
        <v>-0.33333333333333331</v>
      </c>
      <c r="U21" s="91">
        <f t="shared" si="5"/>
        <v>0</v>
      </c>
      <c r="V21" s="91"/>
      <c r="W21" s="1"/>
    </row>
    <row r="22" spans="1:23" ht="12.75" customHeight="1" x14ac:dyDescent="0.2">
      <c r="A22" s="82" t="str">
        <f>Admin2!D290</f>
        <v/>
      </c>
      <c r="B22" s="82" t="str">
        <f>IF(Admin2!E290=0,"",Admin2!E290)</f>
        <v/>
      </c>
      <c r="C22" s="84">
        <f>Admin2!A290</f>
        <v>44119</v>
      </c>
      <c r="D22" s="85" t="str">
        <f>Admin2!B290</f>
        <v>Torsdag</v>
      </c>
      <c r="E22" s="123"/>
      <c r="F22" s="124"/>
      <c r="G22" s="125"/>
      <c r="H22" s="126"/>
      <c r="I22" s="125"/>
      <c r="J22" s="124"/>
      <c r="K22" s="86">
        <f t="shared" si="0"/>
        <v>0</v>
      </c>
      <c r="L22" s="126">
        <v>0.33333333333333331</v>
      </c>
      <c r="M22" s="127"/>
      <c r="N22" s="87">
        <f t="shared" si="1"/>
        <v>0</v>
      </c>
      <c r="O22" s="88">
        <f t="shared" si="6"/>
        <v>0</v>
      </c>
      <c r="P22" s="128"/>
      <c r="Q22" s="89" t="str">
        <f t="shared" si="2"/>
        <v/>
      </c>
      <c r="R22" s="90">
        <f t="shared" ref="R22:S22" si="20">K22</f>
        <v>0</v>
      </c>
      <c r="S22" s="90">
        <f t="shared" si="20"/>
        <v>0.33333333333333331</v>
      </c>
      <c r="T22" s="90">
        <f t="shared" si="4"/>
        <v>-0.33333333333333331</v>
      </c>
      <c r="U22" s="91">
        <f t="shared" si="5"/>
        <v>0</v>
      </c>
      <c r="V22" s="90"/>
      <c r="W22" s="1"/>
    </row>
    <row r="23" spans="1:23" ht="12.75" customHeight="1" x14ac:dyDescent="0.2">
      <c r="A23" s="82" t="str">
        <f>Admin2!D291</f>
        <v/>
      </c>
      <c r="B23" s="82" t="str">
        <f>IF(Admin2!E291=0,"",Admin2!E291)</f>
        <v/>
      </c>
      <c r="C23" s="84">
        <f>Admin2!A291</f>
        <v>44120</v>
      </c>
      <c r="D23" s="85" t="str">
        <f>Admin2!B291</f>
        <v>Fredag</v>
      </c>
      <c r="E23" s="123"/>
      <c r="F23" s="124"/>
      <c r="G23" s="125"/>
      <c r="H23" s="126"/>
      <c r="I23" s="125"/>
      <c r="J23" s="124"/>
      <c r="K23" s="86">
        <f t="shared" si="0"/>
        <v>0</v>
      </c>
      <c r="L23" s="126">
        <v>0.33333333333333331</v>
      </c>
      <c r="M23" s="127"/>
      <c r="N23" s="87">
        <f t="shared" si="1"/>
        <v>0</v>
      </c>
      <c r="O23" s="88">
        <f t="shared" si="6"/>
        <v>0</v>
      </c>
      <c r="P23" s="128"/>
      <c r="Q23" s="89" t="str">
        <f t="shared" si="2"/>
        <v/>
      </c>
      <c r="R23" s="90">
        <f t="shared" ref="R23:S23" si="21">K23</f>
        <v>0</v>
      </c>
      <c r="S23" s="90">
        <f t="shared" si="21"/>
        <v>0.33333333333333331</v>
      </c>
      <c r="T23" s="90">
        <f t="shared" si="4"/>
        <v>-0.33333333333333331</v>
      </c>
      <c r="U23" s="91">
        <f t="shared" si="5"/>
        <v>0</v>
      </c>
      <c r="V23" s="90"/>
      <c r="W23" s="1"/>
    </row>
    <row r="24" spans="1:23" ht="12.75" customHeight="1" x14ac:dyDescent="0.2">
      <c r="A24" s="82" t="str">
        <f>Admin2!D292</f>
        <v/>
      </c>
      <c r="B24" s="82" t="str">
        <f>IF(Admin2!E292=0,"",Admin2!E292)</f>
        <v/>
      </c>
      <c r="C24" s="84">
        <f>Admin2!A292</f>
        <v>44121</v>
      </c>
      <c r="D24" s="85" t="str">
        <f>Admin2!B292</f>
        <v>Lördag</v>
      </c>
      <c r="E24" s="119"/>
      <c r="F24" s="120"/>
      <c r="G24" s="121"/>
      <c r="H24" s="122"/>
      <c r="I24" s="121"/>
      <c r="J24" s="120"/>
      <c r="K24" s="86">
        <f t="shared" si="0"/>
        <v>0</v>
      </c>
      <c r="L24" s="122"/>
      <c r="M24" s="127"/>
      <c r="N24" s="87">
        <f t="shared" si="1"/>
        <v>0</v>
      </c>
      <c r="O24" s="88">
        <f t="shared" si="6"/>
        <v>0</v>
      </c>
      <c r="P24" s="128"/>
      <c r="Q24" s="89" t="str">
        <f t="shared" si="2"/>
        <v/>
      </c>
      <c r="R24" s="90">
        <f t="shared" ref="R24:S24" si="22">K24</f>
        <v>0</v>
      </c>
      <c r="S24" s="90">
        <f t="shared" si="22"/>
        <v>0</v>
      </c>
      <c r="T24" s="90">
        <f t="shared" si="4"/>
        <v>0</v>
      </c>
      <c r="U24" s="91">
        <f t="shared" si="5"/>
        <v>0</v>
      </c>
      <c r="V24" s="90"/>
      <c r="W24" s="1"/>
    </row>
    <row r="25" spans="1:23" ht="12.75" customHeight="1" x14ac:dyDescent="0.2">
      <c r="A25" s="82" t="str">
        <f>Admin2!D293</f>
        <v/>
      </c>
      <c r="B25" s="82" t="str">
        <f>IF(Admin2!E293=0,"",Admin2!E293)</f>
        <v/>
      </c>
      <c r="C25" s="84">
        <f>Admin2!A293</f>
        <v>44122</v>
      </c>
      <c r="D25" s="85" t="str">
        <f>Admin2!B293</f>
        <v>Söndag</v>
      </c>
      <c r="E25" s="119"/>
      <c r="F25" s="120"/>
      <c r="G25" s="121"/>
      <c r="H25" s="122"/>
      <c r="I25" s="121"/>
      <c r="J25" s="120"/>
      <c r="K25" s="86">
        <f t="shared" si="0"/>
        <v>0</v>
      </c>
      <c r="L25" s="122"/>
      <c r="M25" s="127"/>
      <c r="N25" s="87">
        <f t="shared" si="1"/>
        <v>0</v>
      </c>
      <c r="O25" s="88">
        <f t="shared" si="6"/>
        <v>0</v>
      </c>
      <c r="P25" s="128"/>
      <c r="Q25" s="89" t="str">
        <f t="shared" si="2"/>
        <v/>
      </c>
      <c r="R25" s="90">
        <f t="shared" ref="R25:S25" si="23">K25</f>
        <v>0</v>
      </c>
      <c r="S25" s="90">
        <f t="shared" si="23"/>
        <v>0</v>
      </c>
      <c r="T25" s="90">
        <f t="shared" si="4"/>
        <v>0</v>
      </c>
      <c r="U25" s="91">
        <f t="shared" si="5"/>
        <v>0</v>
      </c>
      <c r="V25" s="90"/>
      <c r="W25" s="1"/>
    </row>
    <row r="26" spans="1:23" ht="12.75" customHeight="1" x14ac:dyDescent="0.2">
      <c r="A26" s="82" t="str">
        <f>Admin2!D294</f>
        <v/>
      </c>
      <c r="B26" s="82" t="str">
        <f>IF(Admin2!E294=0,"",Admin2!E294)</f>
        <v>v 43</v>
      </c>
      <c r="C26" s="84">
        <f>Admin2!A294</f>
        <v>44123</v>
      </c>
      <c r="D26" s="85" t="str">
        <f>Admin2!B294</f>
        <v>Måndag</v>
      </c>
      <c r="E26" s="123"/>
      <c r="F26" s="124"/>
      <c r="G26" s="125"/>
      <c r="H26" s="126"/>
      <c r="I26" s="125"/>
      <c r="J26" s="124"/>
      <c r="K26" s="86">
        <f t="shared" si="0"/>
        <v>0</v>
      </c>
      <c r="L26" s="126">
        <v>0.33333333333333331</v>
      </c>
      <c r="M26" s="127"/>
      <c r="N26" s="87">
        <f t="shared" si="1"/>
        <v>0</v>
      </c>
      <c r="O26" s="88">
        <f t="shared" si="6"/>
        <v>0</v>
      </c>
      <c r="P26" s="128"/>
      <c r="Q26" s="89" t="str">
        <f t="shared" si="2"/>
        <v/>
      </c>
      <c r="R26" s="90">
        <f t="shared" ref="R26:S26" si="24">K26</f>
        <v>0</v>
      </c>
      <c r="S26" s="90">
        <f t="shared" si="24"/>
        <v>0.33333333333333331</v>
      </c>
      <c r="T26" s="90">
        <f t="shared" si="4"/>
        <v>-0.33333333333333331</v>
      </c>
      <c r="U26" s="91">
        <f t="shared" si="5"/>
        <v>0</v>
      </c>
      <c r="V26" s="90"/>
      <c r="W26" s="1"/>
    </row>
    <row r="27" spans="1:23" ht="12.75" customHeight="1" x14ac:dyDescent="0.2">
      <c r="A27" s="82" t="str">
        <f>Admin2!D295</f>
        <v/>
      </c>
      <c r="B27" s="82" t="str">
        <f>IF(Admin2!E295=0,"",Admin2!E295)</f>
        <v/>
      </c>
      <c r="C27" s="84">
        <f>Admin2!A295</f>
        <v>44124</v>
      </c>
      <c r="D27" s="85" t="str">
        <f>Admin2!B295</f>
        <v>Tisdag</v>
      </c>
      <c r="E27" s="123"/>
      <c r="F27" s="124"/>
      <c r="G27" s="125"/>
      <c r="H27" s="126"/>
      <c r="I27" s="125"/>
      <c r="J27" s="124"/>
      <c r="K27" s="86">
        <f t="shared" si="0"/>
        <v>0</v>
      </c>
      <c r="L27" s="126">
        <v>0.33333333333333331</v>
      </c>
      <c r="M27" s="127"/>
      <c r="N27" s="87">
        <f t="shared" si="1"/>
        <v>0</v>
      </c>
      <c r="O27" s="88">
        <f t="shared" si="6"/>
        <v>0</v>
      </c>
      <c r="P27" s="128"/>
      <c r="Q27" s="89" t="str">
        <f t="shared" si="2"/>
        <v/>
      </c>
      <c r="R27" s="90">
        <f t="shared" ref="R27:S27" si="25">K27</f>
        <v>0</v>
      </c>
      <c r="S27" s="90">
        <f t="shared" si="25"/>
        <v>0.33333333333333331</v>
      </c>
      <c r="T27" s="90">
        <f t="shared" si="4"/>
        <v>-0.33333333333333331</v>
      </c>
      <c r="U27" s="91">
        <f t="shared" si="5"/>
        <v>0</v>
      </c>
      <c r="V27" s="90"/>
      <c r="W27" s="1"/>
    </row>
    <row r="28" spans="1:23" ht="12.75" customHeight="1" x14ac:dyDescent="0.2">
      <c r="A28" s="82" t="str">
        <f>Admin2!D296</f>
        <v/>
      </c>
      <c r="B28" s="82" t="str">
        <f>IF(Admin2!E296=0,"",Admin2!E296)</f>
        <v/>
      </c>
      <c r="C28" s="84">
        <f>Admin2!A296</f>
        <v>44125</v>
      </c>
      <c r="D28" s="85" t="str">
        <f>Admin2!B296</f>
        <v>Onsdag</v>
      </c>
      <c r="E28" s="123"/>
      <c r="F28" s="124"/>
      <c r="G28" s="125"/>
      <c r="H28" s="126"/>
      <c r="I28" s="125"/>
      <c r="J28" s="124"/>
      <c r="K28" s="86">
        <f t="shared" si="0"/>
        <v>0</v>
      </c>
      <c r="L28" s="126">
        <v>0.33333333333333331</v>
      </c>
      <c r="M28" s="127"/>
      <c r="N28" s="87">
        <f t="shared" si="1"/>
        <v>0</v>
      </c>
      <c r="O28" s="88">
        <f t="shared" si="6"/>
        <v>0</v>
      </c>
      <c r="P28" s="128"/>
      <c r="Q28" s="89" t="str">
        <f t="shared" si="2"/>
        <v/>
      </c>
      <c r="R28" s="90">
        <f t="shared" ref="R28:S28" si="26">K28</f>
        <v>0</v>
      </c>
      <c r="S28" s="90">
        <f t="shared" si="26"/>
        <v>0.33333333333333331</v>
      </c>
      <c r="T28" s="90">
        <f t="shared" si="4"/>
        <v>-0.33333333333333331</v>
      </c>
      <c r="U28" s="91">
        <f t="shared" si="5"/>
        <v>0</v>
      </c>
      <c r="V28" s="90"/>
      <c r="W28" s="1"/>
    </row>
    <row r="29" spans="1:23" ht="12.75" customHeight="1" x14ac:dyDescent="0.2">
      <c r="A29" s="82" t="str">
        <f>Admin2!D297</f>
        <v/>
      </c>
      <c r="B29" s="82" t="str">
        <f>IF(Admin2!E297=0,"",Admin2!E297)</f>
        <v/>
      </c>
      <c r="C29" s="84">
        <f>Admin2!A297</f>
        <v>44126</v>
      </c>
      <c r="D29" s="85" t="str">
        <f>Admin2!B297</f>
        <v>Torsdag</v>
      </c>
      <c r="E29" s="123"/>
      <c r="F29" s="124"/>
      <c r="G29" s="125"/>
      <c r="H29" s="126"/>
      <c r="I29" s="125"/>
      <c r="J29" s="124"/>
      <c r="K29" s="86">
        <f t="shared" si="0"/>
        <v>0</v>
      </c>
      <c r="L29" s="126">
        <v>0.33333333333333331</v>
      </c>
      <c r="M29" s="127"/>
      <c r="N29" s="87">
        <f t="shared" si="1"/>
        <v>0</v>
      </c>
      <c r="O29" s="88">
        <f t="shared" si="6"/>
        <v>0</v>
      </c>
      <c r="P29" s="128"/>
      <c r="Q29" s="89" t="str">
        <f t="shared" si="2"/>
        <v/>
      </c>
      <c r="R29" s="90">
        <f t="shared" ref="R29:S29" si="27">K29</f>
        <v>0</v>
      </c>
      <c r="S29" s="90">
        <f t="shared" si="27"/>
        <v>0.33333333333333331</v>
      </c>
      <c r="T29" s="90">
        <f t="shared" si="4"/>
        <v>-0.33333333333333331</v>
      </c>
      <c r="U29" s="91">
        <f t="shared" si="5"/>
        <v>0</v>
      </c>
      <c r="V29" s="90"/>
      <c r="W29" s="1"/>
    </row>
    <row r="30" spans="1:23" ht="12.75" customHeight="1" x14ac:dyDescent="0.2">
      <c r="A30" s="82" t="str">
        <f>Admin2!D298</f>
        <v/>
      </c>
      <c r="B30" s="82" t="str">
        <f>IF(Admin2!E298=0,"",Admin2!E298)</f>
        <v/>
      </c>
      <c r="C30" s="84">
        <f>Admin2!A298</f>
        <v>44127</v>
      </c>
      <c r="D30" s="85" t="str">
        <f>Admin2!B298</f>
        <v>Fredag</v>
      </c>
      <c r="E30" s="123"/>
      <c r="F30" s="124"/>
      <c r="G30" s="125"/>
      <c r="H30" s="126"/>
      <c r="I30" s="125"/>
      <c r="J30" s="124"/>
      <c r="K30" s="86">
        <f t="shared" si="0"/>
        <v>0</v>
      </c>
      <c r="L30" s="126">
        <v>0.33333333333333331</v>
      </c>
      <c r="M30" s="127"/>
      <c r="N30" s="87">
        <f t="shared" si="1"/>
        <v>0</v>
      </c>
      <c r="O30" s="88">
        <f t="shared" si="6"/>
        <v>0</v>
      </c>
      <c r="P30" s="128"/>
      <c r="Q30" s="89" t="str">
        <f t="shared" si="2"/>
        <v/>
      </c>
      <c r="R30" s="90">
        <f t="shared" ref="R30:S30" si="28">K30</f>
        <v>0</v>
      </c>
      <c r="S30" s="90">
        <f t="shared" si="28"/>
        <v>0.33333333333333331</v>
      </c>
      <c r="T30" s="90">
        <f t="shared" si="4"/>
        <v>-0.33333333333333331</v>
      </c>
      <c r="U30" s="91">
        <f t="shared" si="5"/>
        <v>0</v>
      </c>
      <c r="V30" s="90"/>
      <c r="W30" s="1"/>
    </row>
    <row r="31" spans="1:23" ht="12.75" customHeight="1" x14ac:dyDescent="0.2">
      <c r="A31" s="82" t="str">
        <f>Admin2!D299</f>
        <v/>
      </c>
      <c r="B31" s="82" t="str">
        <f>IF(Admin2!E299=0,"",Admin2!E299)</f>
        <v/>
      </c>
      <c r="C31" s="84">
        <f>Admin2!A299</f>
        <v>44128</v>
      </c>
      <c r="D31" s="85" t="str">
        <f>Admin2!B299</f>
        <v>Lördag</v>
      </c>
      <c r="E31" s="119"/>
      <c r="F31" s="120"/>
      <c r="G31" s="121"/>
      <c r="H31" s="122"/>
      <c r="I31" s="121"/>
      <c r="J31" s="120"/>
      <c r="K31" s="86">
        <f t="shared" si="0"/>
        <v>0</v>
      </c>
      <c r="L31" s="122"/>
      <c r="M31" s="127"/>
      <c r="N31" s="87">
        <f t="shared" si="1"/>
        <v>0</v>
      </c>
      <c r="O31" s="88">
        <f t="shared" si="6"/>
        <v>0</v>
      </c>
      <c r="P31" s="128"/>
      <c r="Q31" s="89" t="str">
        <f t="shared" si="2"/>
        <v/>
      </c>
      <c r="R31" s="90">
        <f t="shared" ref="R31:S31" si="29">K31</f>
        <v>0</v>
      </c>
      <c r="S31" s="90">
        <f t="shared" si="29"/>
        <v>0</v>
      </c>
      <c r="T31" s="90">
        <f t="shared" si="4"/>
        <v>0</v>
      </c>
      <c r="U31" s="91">
        <f t="shared" si="5"/>
        <v>0</v>
      </c>
      <c r="V31" s="90"/>
      <c r="W31" s="1"/>
    </row>
    <row r="32" spans="1:23" ht="12.75" customHeight="1" x14ac:dyDescent="0.2">
      <c r="A32" s="82" t="str">
        <f>Admin2!D300</f>
        <v>Vintertid</v>
      </c>
      <c r="B32" s="82" t="str">
        <f>IF(Admin2!E300=0,"",Admin2!E300)</f>
        <v/>
      </c>
      <c r="C32" s="84">
        <f>Admin2!A300</f>
        <v>44129</v>
      </c>
      <c r="D32" s="85" t="str">
        <f>Admin2!B300</f>
        <v>Söndag</v>
      </c>
      <c r="E32" s="119"/>
      <c r="F32" s="120"/>
      <c r="G32" s="121"/>
      <c r="H32" s="122"/>
      <c r="I32" s="121"/>
      <c r="J32" s="120"/>
      <c r="K32" s="86">
        <f t="shared" si="0"/>
        <v>0</v>
      </c>
      <c r="L32" s="122"/>
      <c r="M32" s="127"/>
      <c r="N32" s="87">
        <f t="shared" si="1"/>
        <v>0</v>
      </c>
      <c r="O32" s="88">
        <f t="shared" si="6"/>
        <v>0</v>
      </c>
      <c r="P32" s="128"/>
      <c r="Q32" s="89" t="str">
        <f t="shared" si="2"/>
        <v/>
      </c>
      <c r="R32" s="90">
        <f t="shared" ref="R32:S32" si="30">K32</f>
        <v>0</v>
      </c>
      <c r="S32" s="90">
        <f t="shared" si="30"/>
        <v>0</v>
      </c>
      <c r="T32" s="90">
        <f t="shared" si="4"/>
        <v>0</v>
      </c>
      <c r="U32" s="91">
        <f t="shared" si="5"/>
        <v>0</v>
      </c>
      <c r="V32" s="90"/>
      <c r="W32" s="1"/>
    </row>
    <row r="33" spans="1:23" ht="12.75" customHeight="1" x14ac:dyDescent="0.2">
      <c r="A33" s="82" t="str">
        <f>Admin2!D301</f>
        <v/>
      </c>
      <c r="B33" s="82" t="str">
        <f>IF(Admin2!E301=0,"",Admin2!E301)</f>
        <v>v 44</v>
      </c>
      <c r="C33" s="84">
        <f>Admin2!A301</f>
        <v>44130</v>
      </c>
      <c r="D33" s="85" t="str">
        <f>Admin2!B301</f>
        <v>Måndag</v>
      </c>
      <c r="E33" s="123"/>
      <c r="F33" s="124"/>
      <c r="G33" s="125"/>
      <c r="H33" s="126"/>
      <c r="I33" s="125"/>
      <c r="J33" s="124"/>
      <c r="K33" s="86">
        <f t="shared" si="0"/>
        <v>0</v>
      </c>
      <c r="L33" s="126">
        <v>0.33333333333333331</v>
      </c>
      <c r="M33" s="127"/>
      <c r="N33" s="87">
        <f t="shared" si="1"/>
        <v>0</v>
      </c>
      <c r="O33" s="88">
        <f t="shared" si="6"/>
        <v>0</v>
      </c>
      <c r="P33" s="128"/>
      <c r="Q33" s="89" t="str">
        <f t="shared" si="2"/>
        <v/>
      </c>
      <c r="R33" s="90">
        <f t="shared" ref="R33:S33" si="31">K33</f>
        <v>0</v>
      </c>
      <c r="S33" s="90">
        <f t="shared" si="31"/>
        <v>0.33333333333333331</v>
      </c>
      <c r="T33" s="90">
        <f t="shared" si="4"/>
        <v>-0.33333333333333331</v>
      </c>
      <c r="U33" s="91">
        <f t="shared" si="5"/>
        <v>0</v>
      </c>
      <c r="V33" s="90"/>
      <c r="W33" s="1"/>
    </row>
    <row r="34" spans="1:23" ht="12.75" customHeight="1" x14ac:dyDescent="0.2">
      <c r="A34" s="82" t="str">
        <f>Admin2!D302</f>
        <v/>
      </c>
      <c r="B34" s="82" t="str">
        <f>IF(Admin2!E302=0,"",Admin2!E302)</f>
        <v/>
      </c>
      <c r="C34" s="84">
        <f>Admin2!A302</f>
        <v>44131</v>
      </c>
      <c r="D34" s="85" t="str">
        <f>Admin2!B302</f>
        <v>Tisdag</v>
      </c>
      <c r="E34" s="123"/>
      <c r="F34" s="124"/>
      <c r="G34" s="125"/>
      <c r="H34" s="126"/>
      <c r="I34" s="125"/>
      <c r="J34" s="124"/>
      <c r="K34" s="86">
        <f t="shared" si="0"/>
        <v>0</v>
      </c>
      <c r="L34" s="126">
        <v>0.33333333333333331</v>
      </c>
      <c r="M34" s="127"/>
      <c r="N34" s="87">
        <f t="shared" si="1"/>
        <v>0</v>
      </c>
      <c r="O34" s="88">
        <f t="shared" si="6"/>
        <v>0</v>
      </c>
      <c r="P34" s="128"/>
      <c r="Q34" s="89" t="str">
        <f t="shared" si="2"/>
        <v/>
      </c>
      <c r="R34" s="90">
        <f t="shared" ref="R34:S34" si="32">K34</f>
        <v>0</v>
      </c>
      <c r="S34" s="90">
        <f t="shared" si="32"/>
        <v>0.33333333333333331</v>
      </c>
      <c r="T34" s="90">
        <f t="shared" si="4"/>
        <v>-0.33333333333333331</v>
      </c>
      <c r="U34" s="91">
        <f t="shared" si="5"/>
        <v>0</v>
      </c>
      <c r="V34" s="90"/>
      <c r="W34" s="1"/>
    </row>
    <row r="35" spans="1:23" ht="12.75" customHeight="1" x14ac:dyDescent="0.2">
      <c r="A35" s="82" t="str">
        <f>Admin2!D303</f>
        <v/>
      </c>
      <c r="B35" s="82" t="str">
        <f>IF(Admin2!E303=0,"",Admin2!E303)</f>
        <v/>
      </c>
      <c r="C35" s="84">
        <f>Admin2!A303</f>
        <v>44132</v>
      </c>
      <c r="D35" s="85" t="str">
        <f>Admin2!B303</f>
        <v>Onsdag</v>
      </c>
      <c r="E35" s="123"/>
      <c r="F35" s="124"/>
      <c r="G35" s="125"/>
      <c r="H35" s="126"/>
      <c r="I35" s="125"/>
      <c r="J35" s="124"/>
      <c r="K35" s="86">
        <f t="shared" si="0"/>
        <v>0</v>
      </c>
      <c r="L35" s="126">
        <v>0.33333333333333331</v>
      </c>
      <c r="M35" s="127"/>
      <c r="N35" s="87">
        <f t="shared" si="1"/>
        <v>0</v>
      </c>
      <c r="O35" s="88">
        <f t="shared" si="6"/>
        <v>0</v>
      </c>
      <c r="P35" s="128"/>
      <c r="Q35" s="89" t="str">
        <f t="shared" si="2"/>
        <v/>
      </c>
      <c r="R35" s="90">
        <f t="shared" ref="R35:S35" si="33">K35</f>
        <v>0</v>
      </c>
      <c r="S35" s="90">
        <f t="shared" si="33"/>
        <v>0.33333333333333331</v>
      </c>
      <c r="T35" s="90">
        <f t="shared" si="4"/>
        <v>-0.33333333333333331</v>
      </c>
      <c r="U35" s="91">
        <f t="shared" si="5"/>
        <v>0</v>
      </c>
      <c r="V35" s="90"/>
      <c r="W35" s="1"/>
    </row>
    <row r="36" spans="1:23" ht="12.75" customHeight="1" x14ac:dyDescent="0.2">
      <c r="A36" s="82" t="str">
        <f>Admin2!D304</f>
        <v/>
      </c>
      <c r="B36" s="82" t="str">
        <f>IF(Admin2!E304=0,"",Admin2!E304)</f>
        <v/>
      </c>
      <c r="C36" s="84">
        <f>Admin2!A304</f>
        <v>44133</v>
      </c>
      <c r="D36" s="85" t="str">
        <f>Admin2!B304</f>
        <v>Torsdag</v>
      </c>
      <c r="E36" s="123"/>
      <c r="F36" s="124"/>
      <c r="G36" s="125"/>
      <c r="H36" s="126"/>
      <c r="I36" s="125"/>
      <c r="J36" s="124"/>
      <c r="K36" s="86">
        <f t="shared" si="0"/>
        <v>0</v>
      </c>
      <c r="L36" s="126">
        <v>0.33333333333333331</v>
      </c>
      <c r="M36" s="127"/>
      <c r="N36" s="87">
        <f t="shared" si="1"/>
        <v>0</v>
      </c>
      <c r="O36" s="88">
        <f t="shared" si="6"/>
        <v>0</v>
      </c>
      <c r="P36" s="128"/>
      <c r="Q36" s="89" t="str">
        <f t="shared" si="2"/>
        <v/>
      </c>
      <c r="R36" s="90">
        <f t="shared" ref="R36:S36" si="34">K36</f>
        <v>0</v>
      </c>
      <c r="S36" s="90">
        <f t="shared" si="34"/>
        <v>0.33333333333333331</v>
      </c>
      <c r="T36" s="90">
        <f t="shared" si="4"/>
        <v>-0.33333333333333331</v>
      </c>
      <c r="U36" s="91">
        <f t="shared" si="5"/>
        <v>0</v>
      </c>
      <c r="V36" s="90"/>
      <c r="W36" s="1"/>
    </row>
    <row r="37" spans="1:23" ht="12.75" customHeight="1" x14ac:dyDescent="0.2">
      <c r="A37" s="82" t="str">
        <f>Admin2!D305</f>
        <v>Halvdag</v>
      </c>
      <c r="B37" s="82" t="str">
        <f>IF(Admin2!E305=0,"",Admin2!E305)</f>
        <v/>
      </c>
      <c r="C37" s="84">
        <f>Admin2!A305</f>
        <v>44134</v>
      </c>
      <c r="D37" s="85" t="str">
        <f>Admin2!B305</f>
        <v>Fredag</v>
      </c>
      <c r="E37" s="149"/>
      <c r="F37" s="150"/>
      <c r="G37" s="151"/>
      <c r="H37" s="152"/>
      <c r="I37" s="151"/>
      <c r="J37" s="150"/>
      <c r="K37" s="86">
        <f t="shared" si="0"/>
        <v>0</v>
      </c>
      <c r="L37" s="152">
        <v>0.16666666666666666</v>
      </c>
      <c r="M37" s="127"/>
      <c r="N37" s="87">
        <f t="shared" si="1"/>
        <v>0</v>
      </c>
      <c r="O37" s="88">
        <f t="shared" si="6"/>
        <v>0</v>
      </c>
      <c r="P37" s="128"/>
      <c r="Q37" s="89" t="str">
        <f t="shared" si="2"/>
        <v/>
      </c>
      <c r="R37" s="90">
        <f t="shared" ref="R37:S37" si="35">K37</f>
        <v>0</v>
      </c>
      <c r="S37" s="90">
        <f t="shared" si="35"/>
        <v>0.16666666666666666</v>
      </c>
      <c r="T37" s="90">
        <f t="shared" si="4"/>
        <v>-0.16666666666666666</v>
      </c>
      <c r="U37" s="91">
        <f t="shared" si="5"/>
        <v>0</v>
      </c>
      <c r="V37" s="90"/>
      <c r="W37" s="1"/>
    </row>
    <row r="38" spans="1:23" ht="12.75" customHeight="1" x14ac:dyDescent="0.2">
      <c r="A38" s="82" t="str">
        <f>Admin2!D306</f>
        <v>Alla helg d</v>
      </c>
      <c r="B38" s="82" t="str">
        <f>IF(Admin2!E306=0,"",Admin2!E306)</f>
        <v/>
      </c>
      <c r="C38" s="84">
        <f>Admin2!A306</f>
        <v>44135</v>
      </c>
      <c r="D38" s="85" t="str">
        <f>Admin2!B306</f>
        <v>Lördag</v>
      </c>
      <c r="E38" s="119"/>
      <c r="F38" s="120"/>
      <c r="G38" s="121"/>
      <c r="H38" s="122"/>
      <c r="I38" s="121"/>
      <c r="J38" s="120"/>
      <c r="K38" s="86">
        <f t="shared" si="0"/>
        <v>0</v>
      </c>
      <c r="L38" s="122"/>
      <c r="M38" s="127"/>
      <c r="N38" s="87">
        <f t="shared" si="1"/>
        <v>0</v>
      </c>
      <c r="O38" s="88">
        <f t="shared" si="6"/>
        <v>0</v>
      </c>
      <c r="P38" s="128"/>
      <c r="Q38" s="89" t="str">
        <f t="shared" si="2"/>
        <v/>
      </c>
      <c r="R38" s="90">
        <f t="shared" ref="R38:S38" si="36">K38</f>
        <v>0</v>
      </c>
      <c r="S38" s="90">
        <f t="shared" si="36"/>
        <v>0</v>
      </c>
      <c r="T38" s="90">
        <f t="shared" si="4"/>
        <v>0</v>
      </c>
      <c r="U38" s="91">
        <f t="shared" si="5"/>
        <v>0</v>
      </c>
      <c r="V38" s="90"/>
      <c r="W38" s="1"/>
    </row>
    <row r="39" spans="1:23" ht="12.75" customHeight="1" x14ac:dyDescent="0.2">
      <c r="A39" s="51"/>
      <c r="B39" s="51"/>
      <c r="C39" s="51"/>
      <c r="D39" s="96" t="s">
        <v>85</v>
      </c>
      <c r="E39" s="56">
        <f>COUNT(L8:L38)</f>
        <v>22</v>
      </c>
      <c r="F39" s="55"/>
      <c r="G39" s="97" t="s">
        <v>86</v>
      </c>
      <c r="H39" s="56">
        <f>COUNTIF(M8:M38,"Sem")</f>
        <v>0</v>
      </c>
      <c r="I39" s="51"/>
      <c r="J39" s="58" t="s">
        <v>87</v>
      </c>
      <c r="K39" s="98">
        <f t="shared" ref="K39:L39" si="37">SUM(K8:K38)</f>
        <v>0</v>
      </c>
      <c r="L39" s="98">
        <f t="shared" si="37"/>
        <v>7.1666666666666643</v>
      </c>
      <c r="M39" s="99"/>
      <c r="N39" s="100" t="s">
        <v>88</v>
      </c>
      <c r="O39" s="1"/>
      <c r="P39" s="1"/>
      <c r="Q39" s="60">
        <f>SUM(Q8:Q38)</f>
        <v>0</v>
      </c>
      <c r="R39" s="1"/>
      <c r="S39" s="1"/>
      <c r="T39" s="1"/>
      <c r="U39" s="1"/>
      <c r="V39" s="1"/>
      <c r="W39" s="1"/>
    </row>
    <row r="40" spans="1:23" ht="12.75" customHeight="1" x14ac:dyDescent="0.2">
      <c r="A40" s="51"/>
      <c r="B40" s="51"/>
      <c r="C40" s="51"/>
      <c r="D40" s="51"/>
      <c r="E40" s="55"/>
      <c r="F40" s="55"/>
      <c r="G40" s="55"/>
      <c r="H40" s="55"/>
      <c r="I40" s="1"/>
      <c r="J40" s="58" t="s">
        <v>89</v>
      </c>
      <c r="K40" s="101">
        <f>SUM(Uppstart!C19)</f>
        <v>1</v>
      </c>
      <c r="L40" s="102">
        <f>SUM(Uppstart!E19)</f>
        <v>7.166666666666667</v>
      </c>
      <c r="M40" s="56"/>
      <c r="N40" s="60">
        <f>SUM(N8:N38)</f>
        <v>0</v>
      </c>
      <c r="O40" s="1"/>
      <c r="P40" s="1"/>
      <c r="Q40" s="1"/>
      <c r="R40" s="1"/>
      <c r="S40" s="1"/>
      <c r="T40" s="1"/>
      <c r="U40" s="1"/>
      <c r="V40" s="1"/>
      <c r="W40" s="1"/>
    </row>
  </sheetData>
  <sheetProtection algorithmName="SHA-512" hashValue="O5A9vQxO7feMP2VNDJjBOa/5NiGZRk9dQ9bn4SyM8mJMRQgc2Nnpg4b4X6e1BsXQEx+MbLFaKxcgwwShSYyG4w==" saltValue="NvVJEiBADApbdjbtPyi+Mg==" spinCount="100000" sheet="1" selectLockedCells="1"/>
  <mergeCells count="7">
    <mergeCell ref="A7:M7"/>
    <mergeCell ref="I1:L1"/>
    <mergeCell ref="M1:O1"/>
    <mergeCell ref="I2:O2"/>
    <mergeCell ref="A4:D4"/>
    <mergeCell ref="G4:K4"/>
    <mergeCell ref="E5:K5"/>
  </mergeCells>
  <conditionalFormatting sqref="E13">
    <cfRule type="cellIs" dxfId="21" priority="4" operator="equal">
      <formula>$D$13</formula>
    </cfRule>
  </conditionalFormatting>
  <conditionalFormatting sqref="D8:D38">
    <cfRule type="cellIs" dxfId="20" priority="5" operator="equal">
      <formula>"Lördag"</formula>
    </cfRule>
  </conditionalFormatting>
  <conditionalFormatting sqref="D8:D38">
    <cfRule type="cellIs" dxfId="19" priority="6" operator="equal">
      <formula>"Söndag"</formula>
    </cfRule>
  </conditionalFormatting>
  <conditionalFormatting sqref="A8:B38">
    <cfRule type="cellIs" dxfId="18" priority="7" operator="equal">
      <formula>"Halvdag"</formula>
    </cfRule>
  </conditionalFormatting>
  <conditionalFormatting sqref="F13">
    <cfRule type="cellIs" dxfId="17" priority="8" operator="equal">
      <formula>$D$13</formula>
    </cfRule>
  </conditionalFormatting>
  <conditionalFormatting sqref="G13">
    <cfRule type="cellIs" dxfId="16" priority="9" operator="equal">
      <formula>$D$13</formula>
    </cfRule>
  </conditionalFormatting>
  <conditionalFormatting sqref="E11">
    <cfRule type="cellIs" dxfId="15" priority="1" operator="equal">
      <formula>$D$13</formula>
    </cfRule>
  </conditionalFormatting>
  <conditionalFormatting sqref="F11">
    <cfRule type="cellIs" dxfId="14" priority="2" operator="equal">
      <formula>$D$13</formula>
    </cfRule>
  </conditionalFormatting>
  <conditionalFormatting sqref="G11">
    <cfRule type="cellIs" dxfId="13" priority="3" operator="equal">
      <formula>$D$13</formula>
    </cfRule>
  </conditionalFormatting>
  <dataValidations count="1">
    <dataValidation type="list" allowBlank="1" showInputMessage="1" showErrorMessage="1" prompt="Valbart" sqref="M8:M38" xr:uid="{00000000-0002-0000-0C00-000000000000}">
      <formula1>$W$7:$W$11</formula1>
    </dataValidation>
  </dataValidations>
  <hyperlinks>
    <hyperlink ref="Q1" r:id="rId1" xr:uid="{D07CC55E-995C-411A-99E5-B4E96E5CAE9D}"/>
  </hyperlinks>
  <pageMargins left="0.47244094488188981" right="0.31496062992125984" top="0.65" bottom="0.51181102362204722" header="0.27" footer="0"/>
  <pageSetup paperSize="9" scale="95" orientation="landscape" r:id="rId2"/>
  <headerFooter>
    <oddHeader>&amp;C&amp;F</oddHeader>
    <oddFooter>&amp;CSidan &amp;P av</oddFooter>
  </headerFooter>
  <drawing r:id="rId3"/>
  <legacyDrawing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39"/>
  <sheetViews>
    <sheetView showGridLines="0" workbookViewId="0">
      <pane ySplit="7" topLeftCell="A8" activePane="bottomLeft" state="frozen"/>
      <selection activeCell="E41" sqref="E41"/>
      <selection pane="bottomLeft" activeCell="E9" sqref="E9"/>
    </sheetView>
  </sheetViews>
  <sheetFormatPr defaultColWidth="14.42578125" defaultRowHeight="15" customHeight="1" x14ac:dyDescent="0.2"/>
  <cols>
    <col min="1" max="1" width="8.42578125"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1"/>
      <c r="C1" s="51"/>
      <c r="D1" s="51"/>
      <c r="E1" s="1"/>
      <c r="F1" s="1"/>
      <c r="G1" s="1"/>
      <c r="H1" s="1"/>
      <c r="I1" s="194" t="str">
        <f>Uppstart!B20</f>
        <v>November</v>
      </c>
      <c r="J1" s="173"/>
      <c r="K1" s="173"/>
      <c r="L1" s="173"/>
      <c r="M1" s="193">
        <f>YEAR(C8)</f>
        <v>2020</v>
      </c>
      <c r="N1" s="173"/>
      <c r="O1" s="173"/>
      <c r="P1" s="1"/>
      <c r="Q1" s="153" t="s">
        <v>219</v>
      </c>
      <c r="R1" s="1"/>
      <c r="S1" s="1"/>
      <c r="T1" s="1"/>
      <c r="U1" s="1"/>
      <c r="V1" s="1"/>
      <c r="W1" s="1"/>
    </row>
    <row r="2" spans="1:23" ht="14.25" customHeight="1" x14ac:dyDescent="0.2">
      <c r="A2" s="51"/>
      <c r="B2" s="51"/>
      <c r="C2" s="51"/>
      <c r="D2" s="51"/>
      <c r="E2" s="1"/>
      <c r="F2" s="1"/>
      <c r="G2" s="1"/>
      <c r="H2" s="1"/>
      <c r="I2" s="195" t="s">
        <v>49</v>
      </c>
      <c r="J2" s="173"/>
      <c r="K2" s="173"/>
      <c r="L2" s="173"/>
      <c r="M2" s="173"/>
      <c r="N2" s="173"/>
      <c r="O2" s="173"/>
      <c r="P2" s="1"/>
      <c r="Q2" s="1"/>
      <c r="R2" s="1"/>
      <c r="S2" s="1"/>
      <c r="T2" s="1"/>
      <c r="U2" s="1"/>
      <c r="V2" s="1"/>
      <c r="W2" s="1"/>
    </row>
    <row r="3" spans="1:23" ht="14.25" customHeight="1" x14ac:dyDescent="0.2">
      <c r="A3" s="54"/>
      <c r="B3" s="54"/>
      <c r="C3" s="51"/>
      <c r="D3" s="51"/>
      <c r="E3" s="1"/>
      <c r="F3" s="1"/>
      <c r="G3" s="1"/>
      <c r="H3" s="1"/>
      <c r="I3" s="1"/>
      <c r="J3" s="1"/>
      <c r="K3" s="55"/>
      <c r="L3" s="1"/>
      <c r="M3" s="56"/>
      <c r="N3" s="56"/>
      <c r="O3" s="1"/>
      <c r="P3" s="1"/>
      <c r="Q3" s="1"/>
      <c r="R3" s="1"/>
      <c r="S3" s="1"/>
      <c r="T3" s="1"/>
      <c r="U3" s="1"/>
      <c r="V3" s="1"/>
      <c r="W3" s="1"/>
    </row>
    <row r="4" spans="1:23" ht="12.75" customHeight="1" x14ac:dyDescent="0.2">
      <c r="A4" s="196"/>
      <c r="B4" s="173"/>
      <c r="C4" s="173"/>
      <c r="D4" s="173"/>
      <c r="E4" s="57"/>
      <c r="F4" s="58" t="s">
        <v>50</v>
      </c>
      <c r="G4" s="192" t="str">
        <f>IF(Uppstart!C6&gt;"",Uppstart!C6,"Skriv in ditt namn på uppstartsfliken")</f>
        <v>Skriv ditt namn på uppstartsfliken</v>
      </c>
      <c r="H4" s="173"/>
      <c r="I4" s="173"/>
      <c r="J4" s="173"/>
      <c r="K4" s="173"/>
      <c r="L4" s="59"/>
      <c r="M4" s="56"/>
      <c r="N4" s="56"/>
      <c r="O4" s="1"/>
      <c r="P4" s="1"/>
      <c r="Q4" s="1"/>
      <c r="R4" s="1"/>
      <c r="S4" s="1"/>
      <c r="T4" s="1"/>
      <c r="U4" s="1"/>
      <c r="V4" s="1"/>
      <c r="W4" s="1"/>
    </row>
    <row r="5" spans="1:23" ht="12.75" customHeight="1" x14ac:dyDescent="0.2">
      <c r="A5" s="57"/>
      <c r="B5" s="57"/>
      <c r="C5" s="57"/>
      <c r="D5" s="57"/>
      <c r="E5" s="191" t="s">
        <v>51</v>
      </c>
      <c r="F5" s="161"/>
      <c r="G5" s="161"/>
      <c r="H5" s="161"/>
      <c r="I5" s="161"/>
      <c r="J5" s="161"/>
      <c r="K5" s="161"/>
      <c r="L5" s="59"/>
      <c r="M5" s="56"/>
      <c r="N5" s="61" t="s">
        <v>98</v>
      </c>
      <c r="O5" s="60">
        <f>SUM(Okt!O38)</f>
        <v>0</v>
      </c>
      <c r="P5" s="1"/>
      <c r="Q5" s="1"/>
      <c r="R5" s="62">
        <v>24</v>
      </c>
      <c r="S5" s="62" t="s">
        <v>54</v>
      </c>
      <c r="T5" s="62" t="s">
        <v>55</v>
      </c>
      <c r="U5" s="63"/>
      <c r="V5" s="64"/>
      <c r="W5" s="65"/>
    </row>
    <row r="6" spans="1:23" ht="26.25" customHeight="1" x14ac:dyDescent="0.2">
      <c r="A6" s="66" t="s">
        <v>56</v>
      </c>
      <c r="B6" s="66" t="s">
        <v>57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88" t="s">
        <v>75</v>
      </c>
      <c r="B7" s="189"/>
      <c r="C7" s="189"/>
      <c r="D7" s="189"/>
      <c r="E7" s="189"/>
      <c r="F7" s="189"/>
      <c r="G7" s="189"/>
      <c r="H7" s="189"/>
      <c r="I7" s="189"/>
      <c r="J7" s="189"/>
      <c r="K7" s="189"/>
      <c r="L7" s="189"/>
      <c r="M7" s="190"/>
      <c r="N7" s="80" t="s">
        <v>76</v>
      </c>
      <c r="O7" s="80" t="s">
        <v>76</v>
      </c>
      <c r="P7" s="66"/>
      <c r="Q7" s="66" t="s">
        <v>76</v>
      </c>
      <c r="R7" s="79" t="s">
        <v>77</v>
      </c>
      <c r="S7" s="79" t="s">
        <v>78</v>
      </c>
      <c r="T7" s="79" t="s">
        <v>79</v>
      </c>
      <c r="U7" s="66"/>
      <c r="V7" s="79"/>
      <c r="W7" s="81"/>
    </row>
    <row r="8" spans="1:23" ht="12.75" customHeight="1" x14ac:dyDescent="0.2">
      <c r="A8" s="82" t="str">
        <f>Admin2!D307</f>
        <v/>
      </c>
      <c r="B8" s="82" t="str">
        <f>IF(Admin2!E307=0,"",Admin2!E307)</f>
        <v/>
      </c>
      <c r="C8" s="84">
        <f>Admin2!A307</f>
        <v>44136</v>
      </c>
      <c r="D8" s="85" t="str">
        <f>Admin2!B307</f>
        <v>Söndag</v>
      </c>
      <c r="E8" s="119"/>
      <c r="F8" s="120"/>
      <c r="G8" s="121"/>
      <c r="H8" s="122"/>
      <c r="I8" s="121"/>
      <c r="J8" s="120"/>
      <c r="K8" s="86">
        <f t="shared" ref="K8:K37" si="0">IFERROR(F8-E8+H8-G8+J8-I8,"Tag bort blanksteg")</f>
        <v>0</v>
      </c>
      <c r="L8" s="122"/>
      <c r="M8" s="127"/>
      <c r="N8" s="87">
        <f t="shared" ref="N8:N37"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28"/>
      <c r="Q8" s="89" t="str">
        <f t="shared" ref="Q8:Q37" si="2">IF(M8="Sem","",IF(M8="","",IF(L8-K8&gt;0,(L8-K8)/$T$6,0)))</f>
        <v/>
      </c>
      <c r="R8" s="90">
        <f t="shared" ref="R8:S8" si="3">K8</f>
        <v>0</v>
      </c>
      <c r="S8" s="90">
        <f t="shared" si="3"/>
        <v>0</v>
      </c>
      <c r="T8" s="90">
        <f t="shared" ref="T8:T37" si="4">R8-S8</f>
        <v>0</v>
      </c>
      <c r="U8" s="91">
        <f t="shared" ref="U8:U37" si="5">IF(M8="",0,IF(M8="Sem",IF(L8="",7,IF(K8=0,2,5)),IF(L8="",8,IF(S8-R8&lt;0,6,1))))</f>
        <v>0</v>
      </c>
      <c r="V8" s="91"/>
      <c r="W8" s="92" t="s">
        <v>80</v>
      </c>
    </row>
    <row r="9" spans="1:23" ht="12.75" customHeight="1" x14ac:dyDescent="0.2">
      <c r="A9" s="82" t="str">
        <f>Admin2!D308</f>
        <v/>
      </c>
      <c r="B9" s="82" t="str">
        <f>IF(Admin2!E308=0,"",Admin2!E308)</f>
        <v>v 45</v>
      </c>
      <c r="C9" s="84">
        <f>Admin2!A308</f>
        <v>44137</v>
      </c>
      <c r="D9" s="85" t="str">
        <f>Admin2!B308</f>
        <v>Måndag</v>
      </c>
      <c r="E9" s="123"/>
      <c r="F9" s="124"/>
      <c r="G9" s="125"/>
      <c r="H9" s="126"/>
      <c r="I9" s="125"/>
      <c r="J9" s="124"/>
      <c r="K9" s="86">
        <f t="shared" si="0"/>
        <v>0</v>
      </c>
      <c r="L9" s="126">
        <v>0.33333333333333331</v>
      </c>
      <c r="M9" s="127"/>
      <c r="N9" s="87">
        <f t="shared" si="1"/>
        <v>0</v>
      </c>
      <c r="O9" s="88">
        <f t="shared" ref="O9:O37" si="6">IFERROR(IF(N9="      Fel1","Semester - tag bort den registrerade arbetstiden!",IF(N9="      Fel2","Tag bort frånvaro-kod, du har har arbetat full tid!",IF(N9="      Fel3","Ingen arbetsdag, tag bort frånvarokod Sem!",IF(N9="      Fel4","Ingen arbetsdag, tag bort frånvarokoden!",O8+N9)))),0)</f>
        <v>0</v>
      </c>
      <c r="P9" s="128"/>
      <c r="Q9" s="89" t="str">
        <f t="shared" si="2"/>
        <v/>
      </c>
      <c r="R9" s="90">
        <f t="shared" ref="R9:S9" si="7">K9</f>
        <v>0</v>
      </c>
      <c r="S9" s="90">
        <f t="shared" si="7"/>
        <v>0.33333333333333331</v>
      </c>
      <c r="T9" s="90">
        <f t="shared" si="4"/>
        <v>-0.33333333333333331</v>
      </c>
      <c r="U9" s="91">
        <f t="shared" si="5"/>
        <v>0</v>
      </c>
      <c r="V9" s="91"/>
      <c r="W9" s="93" t="s">
        <v>81</v>
      </c>
    </row>
    <row r="10" spans="1:23" ht="12.75" customHeight="1" x14ac:dyDescent="0.2">
      <c r="A10" s="82" t="str">
        <f>Admin2!D309</f>
        <v/>
      </c>
      <c r="B10" s="82" t="str">
        <f>IF(Admin2!E309=0,"",Admin2!E309)</f>
        <v/>
      </c>
      <c r="C10" s="84">
        <f>Admin2!A309</f>
        <v>44138</v>
      </c>
      <c r="D10" s="85" t="str">
        <f>Admin2!B309</f>
        <v>Tisdag</v>
      </c>
      <c r="E10" s="123"/>
      <c r="F10" s="124"/>
      <c r="G10" s="125"/>
      <c r="H10" s="126"/>
      <c r="I10" s="125"/>
      <c r="J10" s="124"/>
      <c r="K10" s="86">
        <f t="shared" si="0"/>
        <v>0</v>
      </c>
      <c r="L10" s="126">
        <v>0.33333333333333331</v>
      </c>
      <c r="M10" s="127"/>
      <c r="N10" s="87">
        <f t="shared" si="1"/>
        <v>0</v>
      </c>
      <c r="O10" s="88">
        <f t="shared" si="6"/>
        <v>0</v>
      </c>
      <c r="P10" s="128"/>
      <c r="Q10" s="89" t="str">
        <f t="shared" si="2"/>
        <v/>
      </c>
      <c r="R10" s="90">
        <f t="shared" ref="R10:S10" si="8">K10</f>
        <v>0</v>
      </c>
      <c r="S10" s="90">
        <f t="shared" si="8"/>
        <v>0.33333333333333331</v>
      </c>
      <c r="T10" s="90">
        <f t="shared" si="4"/>
        <v>-0.33333333333333331</v>
      </c>
      <c r="U10" s="91">
        <f t="shared" si="5"/>
        <v>0</v>
      </c>
      <c r="V10" s="91"/>
      <c r="W10" s="93" t="s">
        <v>82</v>
      </c>
    </row>
    <row r="11" spans="1:23" ht="12.75" customHeight="1" x14ac:dyDescent="0.2">
      <c r="A11" s="82" t="str">
        <f>Admin2!D310</f>
        <v/>
      </c>
      <c r="B11" s="82" t="str">
        <f>IF(Admin2!E310=0,"",Admin2!E310)</f>
        <v/>
      </c>
      <c r="C11" s="84">
        <f>Admin2!A310</f>
        <v>44139</v>
      </c>
      <c r="D11" s="85" t="str">
        <f>Admin2!B310</f>
        <v>Onsdag</v>
      </c>
      <c r="E11" s="123"/>
      <c r="F11" s="124"/>
      <c r="G11" s="125"/>
      <c r="H11" s="126"/>
      <c r="I11" s="125"/>
      <c r="J11" s="124"/>
      <c r="K11" s="86">
        <f t="shared" si="0"/>
        <v>0</v>
      </c>
      <c r="L11" s="126">
        <v>0.33333333333333331</v>
      </c>
      <c r="M11" s="127"/>
      <c r="N11" s="87">
        <f t="shared" si="1"/>
        <v>0</v>
      </c>
      <c r="O11" s="88">
        <f t="shared" si="6"/>
        <v>0</v>
      </c>
      <c r="P11" s="128"/>
      <c r="Q11" s="89" t="str">
        <f t="shared" si="2"/>
        <v/>
      </c>
      <c r="R11" s="90">
        <f t="shared" ref="R11:S11" si="9">K11</f>
        <v>0</v>
      </c>
      <c r="S11" s="90">
        <f t="shared" si="9"/>
        <v>0.33333333333333331</v>
      </c>
      <c r="T11" s="90">
        <f t="shared" si="4"/>
        <v>-0.33333333333333331</v>
      </c>
      <c r="U11" s="91">
        <f t="shared" si="5"/>
        <v>0</v>
      </c>
      <c r="V11" s="91"/>
      <c r="W11" s="93" t="s">
        <v>83</v>
      </c>
    </row>
    <row r="12" spans="1:23" ht="12.75" customHeight="1" x14ac:dyDescent="0.2">
      <c r="A12" s="82" t="str">
        <f>Admin2!D311</f>
        <v/>
      </c>
      <c r="B12" s="82" t="str">
        <f>IF(Admin2!E311=0,"",Admin2!E311)</f>
        <v/>
      </c>
      <c r="C12" s="84">
        <f>Admin2!A311</f>
        <v>44140</v>
      </c>
      <c r="D12" s="85" t="str">
        <f>Admin2!B311</f>
        <v>Torsdag</v>
      </c>
      <c r="E12" s="123"/>
      <c r="F12" s="124"/>
      <c r="G12" s="125"/>
      <c r="H12" s="126"/>
      <c r="I12" s="125"/>
      <c r="J12" s="124"/>
      <c r="K12" s="86">
        <f t="shared" si="0"/>
        <v>0</v>
      </c>
      <c r="L12" s="126">
        <v>0.33333333333333331</v>
      </c>
      <c r="M12" s="127"/>
      <c r="N12" s="87">
        <f t="shared" si="1"/>
        <v>0</v>
      </c>
      <c r="O12" s="88">
        <f t="shared" si="6"/>
        <v>0</v>
      </c>
      <c r="P12" s="128"/>
      <c r="Q12" s="89" t="str">
        <f t="shared" si="2"/>
        <v/>
      </c>
      <c r="R12" s="90">
        <f t="shared" ref="R12:S12" si="10">K12</f>
        <v>0</v>
      </c>
      <c r="S12" s="90">
        <f t="shared" si="10"/>
        <v>0.33333333333333331</v>
      </c>
      <c r="T12" s="90">
        <f t="shared" si="4"/>
        <v>-0.33333333333333331</v>
      </c>
      <c r="U12" s="91">
        <f t="shared" si="5"/>
        <v>0</v>
      </c>
      <c r="V12" s="91"/>
      <c r="W12" s="94"/>
    </row>
    <row r="13" spans="1:23" ht="12.75" customHeight="1" x14ac:dyDescent="0.2">
      <c r="A13" s="82" t="str">
        <f>Admin2!D312</f>
        <v/>
      </c>
      <c r="B13" s="82" t="str">
        <f>IF(Admin2!E312=0,"",Admin2!E312)</f>
        <v/>
      </c>
      <c r="C13" s="84">
        <f>Admin2!A312</f>
        <v>44141</v>
      </c>
      <c r="D13" s="85" t="str">
        <f>Admin2!B312</f>
        <v>Fredag</v>
      </c>
      <c r="E13" s="123"/>
      <c r="F13" s="124"/>
      <c r="G13" s="125"/>
      <c r="H13" s="126"/>
      <c r="I13" s="125"/>
      <c r="J13" s="124"/>
      <c r="K13" s="86">
        <f t="shared" si="0"/>
        <v>0</v>
      </c>
      <c r="L13" s="126">
        <v>0.33333333333333331</v>
      </c>
      <c r="M13" s="127"/>
      <c r="N13" s="87">
        <f t="shared" si="1"/>
        <v>0</v>
      </c>
      <c r="O13" s="88">
        <f t="shared" si="6"/>
        <v>0</v>
      </c>
      <c r="P13" s="128"/>
      <c r="Q13" s="89" t="str">
        <f t="shared" si="2"/>
        <v/>
      </c>
      <c r="R13" s="90">
        <f t="shared" ref="R13:S13" si="11">K13</f>
        <v>0</v>
      </c>
      <c r="S13" s="90">
        <f t="shared" si="11"/>
        <v>0.33333333333333331</v>
      </c>
      <c r="T13" s="90">
        <f t="shared" si="4"/>
        <v>-0.33333333333333331</v>
      </c>
      <c r="U13" s="91">
        <f t="shared" si="5"/>
        <v>0</v>
      </c>
      <c r="V13" s="91"/>
      <c r="W13" s="1"/>
    </row>
    <row r="14" spans="1:23" ht="12.75" customHeight="1" x14ac:dyDescent="0.2">
      <c r="A14" s="82" t="str">
        <f>Admin2!D313</f>
        <v/>
      </c>
      <c r="B14" s="82" t="str">
        <f>IF(Admin2!E313=0,"",Admin2!E313)</f>
        <v/>
      </c>
      <c r="C14" s="84">
        <f>Admin2!A313</f>
        <v>44142</v>
      </c>
      <c r="D14" s="85" t="str">
        <f>Admin2!B313</f>
        <v>Lördag</v>
      </c>
      <c r="E14" s="119"/>
      <c r="F14" s="120"/>
      <c r="G14" s="121"/>
      <c r="H14" s="122"/>
      <c r="I14" s="121"/>
      <c r="J14" s="120"/>
      <c r="K14" s="86">
        <f t="shared" si="0"/>
        <v>0</v>
      </c>
      <c r="L14" s="122"/>
      <c r="M14" s="127"/>
      <c r="N14" s="87">
        <f t="shared" si="1"/>
        <v>0</v>
      </c>
      <c r="O14" s="88">
        <f t="shared" si="6"/>
        <v>0</v>
      </c>
      <c r="P14" s="128"/>
      <c r="Q14" s="89" t="str">
        <f t="shared" si="2"/>
        <v/>
      </c>
      <c r="R14" s="90">
        <f t="shared" ref="R14:S14" si="12">K14</f>
        <v>0</v>
      </c>
      <c r="S14" s="90">
        <f t="shared" si="12"/>
        <v>0</v>
      </c>
      <c r="T14" s="90">
        <f t="shared" si="4"/>
        <v>0</v>
      </c>
      <c r="U14" s="91">
        <f t="shared" si="5"/>
        <v>0</v>
      </c>
      <c r="V14" s="91"/>
      <c r="W14" s="95"/>
    </row>
    <row r="15" spans="1:23" ht="12.75" customHeight="1" x14ac:dyDescent="0.2">
      <c r="A15" s="82" t="str">
        <f>Admin2!D314</f>
        <v>Fars dag</v>
      </c>
      <c r="B15" s="82" t="str">
        <f>IF(Admin2!E314=0,"",Admin2!E314)</f>
        <v/>
      </c>
      <c r="C15" s="84">
        <f>Admin2!A314</f>
        <v>44143</v>
      </c>
      <c r="D15" s="85" t="str">
        <f>Admin2!B314</f>
        <v>Söndag</v>
      </c>
      <c r="E15" s="119"/>
      <c r="F15" s="120"/>
      <c r="G15" s="121"/>
      <c r="H15" s="122"/>
      <c r="I15" s="121"/>
      <c r="J15" s="120"/>
      <c r="K15" s="86">
        <f t="shared" si="0"/>
        <v>0</v>
      </c>
      <c r="L15" s="122"/>
      <c r="M15" s="127"/>
      <c r="N15" s="87">
        <f t="shared" si="1"/>
        <v>0</v>
      </c>
      <c r="O15" s="88">
        <f t="shared" si="6"/>
        <v>0</v>
      </c>
      <c r="P15" s="128"/>
      <c r="Q15" s="89" t="str">
        <f t="shared" si="2"/>
        <v/>
      </c>
      <c r="R15" s="90">
        <f t="shared" ref="R15:S15" si="13">K15</f>
        <v>0</v>
      </c>
      <c r="S15" s="90">
        <f t="shared" si="13"/>
        <v>0</v>
      </c>
      <c r="T15" s="90">
        <f t="shared" si="4"/>
        <v>0</v>
      </c>
      <c r="U15" s="91">
        <f t="shared" si="5"/>
        <v>0</v>
      </c>
      <c r="V15" s="91"/>
      <c r="W15" s="1"/>
    </row>
    <row r="16" spans="1:23" ht="12.75" customHeight="1" x14ac:dyDescent="0.2">
      <c r="A16" s="82" t="str">
        <f>Admin2!D315</f>
        <v/>
      </c>
      <c r="B16" s="82" t="str">
        <f>IF(Admin2!E315=0,"",Admin2!E315)</f>
        <v>v 46</v>
      </c>
      <c r="C16" s="84">
        <f>Admin2!A315</f>
        <v>44144</v>
      </c>
      <c r="D16" s="85" t="str">
        <f>Admin2!B315</f>
        <v>Måndag</v>
      </c>
      <c r="E16" s="123"/>
      <c r="F16" s="124"/>
      <c r="G16" s="125"/>
      <c r="H16" s="126"/>
      <c r="I16" s="125"/>
      <c r="J16" s="124"/>
      <c r="K16" s="86">
        <f t="shared" si="0"/>
        <v>0</v>
      </c>
      <c r="L16" s="126">
        <v>0.33333333333333331</v>
      </c>
      <c r="M16" s="127"/>
      <c r="N16" s="87">
        <f t="shared" si="1"/>
        <v>0</v>
      </c>
      <c r="O16" s="88">
        <f t="shared" si="6"/>
        <v>0</v>
      </c>
      <c r="P16" s="128"/>
      <c r="Q16" s="89" t="str">
        <f t="shared" si="2"/>
        <v/>
      </c>
      <c r="R16" s="90">
        <f t="shared" ref="R16:S16" si="14">K16</f>
        <v>0</v>
      </c>
      <c r="S16" s="90">
        <f t="shared" si="14"/>
        <v>0.33333333333333331</v>
      </c>
      <c r="T16" s="90">
        <f t="shared" si="4"/>
        <v>-0.33333333333333331</v>
      </c>
      <c r="U16" s="91">
        <f t="shared" si="5"/>
        <v>0</v>
      </c>
      <c r="V16" s="91"/>
      <c r="W16" s="1"/>
    </row>
    <row r="17" spans="1:23" ht="12.75" customHeight="1" x14ac:dyDescent="0.2">
      <c r="A17" s="82" t="str">
        <f>Admin2!D316</f>
        <v/>
      </c>
      <c r="B17" s="82" t="str">
        <f>IF(Admin2!E316=0,"",Admin2!E316)</f>
        <v/>
      </c>
      <c r="C17" s="84">
        <f>Admin2!A316</f>
        <v>44145</v>
      </c>
      <c r="D17" s="85" t="str">
        <f>Admin2!B316</f>
        <v>Tisdag</v>
      </c>
      <c r="E17" s="123"/>
      <c r="F17" s="124"/>
      <c r="G17" s="125"/>
      <c r="H17" s="126"/>
      <c r="I17" s="125"/>
      <c r="J17" s="124"/>
      <c r="K17" s="86">
        <f t="shared" si="0"/>
        <v>0</v>
      </c>
      <c r="L17" s="126">
        <v>0.33333333333333331</v>
      </c>
      <c r="M17" s="127"/>
      <c r="N17" s="87">
        <f t="shared" si="1"/>
        <v>0</v>
      </c>
      <c r="O17" s="88">
        <f t="shared" si="6"/>
        <v>0</v>
      </c>
      <c r="P17" s="128"/>
      <c r="Q17" s="89" t="str">
        <f t="shared" si="2"/>
        <v/>
      </c>
      <c r="R17" s="90">
        <f t="shared" ref="R17:S17" si="15">K17</f>
        <v>0</v>
      </c>
      <c r="S17" s="90">
        <f t="shared" si="15"/>
        <v>0.33333333333333331</v>
      </c>
      <c r="T17" s="90">
        <f t="shared" si="4"/>
        <v>-0.33333333333333331</v>
      </c>
      <c r="U17" s="91">
        <f t="shared" si="5"/>
        <v>0</v>
      </c>
      <c r="V17" s="91"/>
      <c r="W17" s="1"/>
    </row>
    <row r="18" spans="1:23" ht="12.75" customHeight="1" x14ac:dyDescent="0.2">
      <c r="A18" s="82" t="str">
        <f>Admin2!D317</f>
        <v/>
      </c>
      <c r="B18" s="82" t="str">
        <f>IF(Admin2!E317=0,"",Admin2!E317)</f>
        <v/>
      </c>
      <c r="C18" s="84">
        <f>Admin2!A317</f>
        <v>44146</v>
      </c>
      <c r="D18" s="85" t="str">
        <f>Admin2!B317</f>
        <v>Onsdag</v>
      </c>
      <c r="E18" s="123"/>
      <c r="F18" s="124"/>
      <c r="G18" s="125"/>
      <c r="H18" s="126"/>
      <c r="I18" s="125"/>
      <c r="J18" s="124"/>
      <c r="K18" s="86">
        <f t="shared" si="0"/>
        <v>0</v>
      </c>
      <c r="L18" s="126">
        <v>0.33333333333333331</v>
      </c>
      <c r="M18" s="127"/>
      <c r="N18" s="87">
        <f t="shared" si="1"/>
        <v>0</v>
      </c>
      <c r="O18" s="88">
        <f t="shared" si="6"/>
        <v>0</v>
      </c>
      <c r="P18" s="128"/>
      <c r="Q18" s="89" t="str">
        <f t="shared" si="2"/>
        <v/>
      </c>
      <c r="R18" s="90">
        <f t="shared" ref="R18:S18" si="16">K18</f>
        <v>0</v>
      </c>
      <c r="S18" s="90">
        <f t="shared" si="16"/>
        <v>0.33333333333333331</v>
      </c>
      <c r="T18" s="90">
        <f t="shared" si="4"/>
        <v>-0.33333333333333331</v>
      </c>
      <c r="U18" s="91">
        <f t="shared" si="5"/>
        <v>0</v>
      </c>
      <c r="V18" s="91"/>
      <c r="W18" s="1"/>
    </row>
    <row r="19" spans="1:23" ht="12.75" customHeight="1" x14ac:dyDescent="0.2">
      <c r="A19" s="82" t="str">
        <f>Admin2!D318</f>
        <v/>
      </c>
      <c r="B19" s="82" t="str">
        <f>IF(Admin2!E318=0,"",Admin2!E318)</f>
        <v/>
      </c>
      <c r="C19" s="84">
        <f>Admin2!A318</f>
        <v>44147</v>
      </c>
      <c r="D19" s="85" t="str">
        <f>Admin2!B318</f>
        <v>Torsdag</v>
      </c>
      <c r="E19" s="123"/>
      <c r="F19" s="124"/>
      <c r="G19" s="125"/>
      <c r="H19" s="126"/>
      <c r="I19" s="125"/>
      <c r="J19" s="124"/>
      <c r="K19" s="86">
        <f t="shared" si="0"/>
        <v>0</v>
      </c>
      <c r="L19" s="126">
        <v>0.33333333333333331</v>
      </c>
      <c r="M19" s="127"/>
      <c r="N19" s="87">
        <f t="shared" si="1"/>
        <v>0</v>
      </c>
      <c r="O19" s="88">
        <f t="shared" si="6"/>
        <v>0</v>
      </c>
      <c r="P19" s="128"/>
      <c r="Q19" s="89" t="str">
        <f t="shared" si="2"/>
        <v/>
      </c>
      <c r="R19" s="90">
        <f t="shared" ref="R19:S19" si="17">K19</f>
        <v>0</v>
      </c>
      <c r="S19" s="90">
        <f t="shared" si="17"/>
        <v>0.33333333333333331</v>
      </c>
      <c r="T19" s="90">
        <f t="shared" si="4"/>
        <v>-0.33333333333333331</v>
      </c>
      <c r="U19" s="91">
        <f t="shared" si="5"/>
        <v>0</v>
      </c>
      <c r="V19" s="91"/>
      <c r="W19" s="1"/>
    </row>
    <row r="20" spans="1:23" ht="12.75" customHeight="1" x14ac:dyDescent="0.2">
      <c r="A20" s="82" t="str">
        <f>Admin2!D319</f>
        <v/>
      </c>
      <c r="B20" s="82" t="str">
        <f>IF(Admin2!E319=0,"",Admin2!E319)</f>
        <v/>
      </c>
      <c r="C20" s="84">
        <f>Admin2!A319</f>
        <v>44148</v>
      </c>
      <c r="D20" s="85" t="str">
        <f>Admin2!B319</f>
        <v>Fredag</v>
      </c>
      <c r="E20" s="123"/>
      <c r="F20" s="124"/>
      <c r="G20" s="125"/>
      <c r="H20" s="126"/>
      <c r="I20" s="125"/>
      <c r="J20" s="124"/>
      <c r="K20" s="86">
        <f t="shared" si="0"/>
        <v>0</v>
      </c>
      <c r="L20" s="126">
        <v>0.33333333333333331</v>
      </c>
      <c r="M20" s="127"/>
      <c r="N20" s="87">
        <f t="shared" si="1"/>
        <v>0</v>
      </c>
      <c r="O20" s="88">
        <f t="shared" si="6"/>
        <v>0</v>
      </c>
      <c r="P20" s="128"/>
      <c r="Q20" s="89" t="str">
        <f t="shared" si="2"/>
        <v/>
      </c>
      <c r="R20" s="90">
        <f t="shared" ref="R20:S20" si="18">K20</f>
        <v>0</v>
      </c>
      <c r="S20" s="90">
        <f t="shared" si="18"/>
        <v>0.33333333333333331</v>
      </c>
      <c r="T20" s="90">
        <f t="shared" si="4"/>
        <v>-0.33333333333333331</v>
      </c>
      <c r="U20" s="91">
        <f t="shared" si="5"/>
        <v>0</v>
      </c>
      <c r="V20" s="91"/>
      <c r="W20" s="1"/>
    </row>
    <row r="21" spans="1:23" ht="12.75" customHeight="1" x14ac:dyDescent="0.2">
      <c r="A21" s="82" t="str">
        <f>Admin2!D320</f>
        <v/>
      </c>
      <c r="B21" s="82" t="str">
        <f>IF(Admin2!E320=0,"",Admin2!E320)</f>
        <v/>
      </c>
      <c r="C21" s="84">
        <f>Admin2!A320</f>
        <v>44149</v>
      </c>
      <c r="D21" s="85" t="str">
        <f>Admin2!B320</f>
        <v>Lördag</v>
      </c>
      <c r="E21" s="119"/>
      <c r="F21" s="120"/>
      <c r="G21" s="121"/>
      <c r="H21" s="122"/>
      <c r="I21" s="121"/>
      <c r="J21" s="120"/>
      <c r="K21" s="86">
        <f t="shared" si="0"/>
        <v>0</v>
      </c>
      <c r="L21" s="122"/>
      <c r="M21" s="127"/>
      <c r="N21" s="87">
        <f t="shared" si="1"/>
        <v>0</v>
      </c>
      <c r="O21" s="88">
        <f t="shared" si="6"/>
        <v>0</v>
      </c>
      <c r="P21" s="128"/>
      <c r="Q21" s="89" t="str">
        <f t="shared" si="2"/>
        <v/>
      </c>
      <c r="R21" s="90">
        <f t="shared" ref="R21:S21" si="19">K21</f>
        <v>0</v>
      </c>
      <c r="S21" s="90">
        <f t="shared" si="19"/>
        <v>0</v>
      </c>
      <c r="T21" s="90">
        <f t="shared" si="4"/>
        <v>0</v>
      </c>
      <c r="U21" s="91">
        <f t="shared" si="5"/>
        <v>0</v>
      </c>
      <c r="V21" s="91"/>
      <c r="W21" s="1"/>
    </row>
    <row r="22" spans="1:23" ht="12.75" customHeight="1" x14ac:dyDescent="0.2">
      <c r="A22" s="82" t="str">
        <f>Admin2!D321</f>
        <v/>
      </c>
      <c r="B22" s="82" t="str">
        <f>IF(Admin2!E321=0,"",Admin2!E321)</f>
        <v/>
      </c>
      <c r="C22" s="84">
        <f>Admin2!A321</f>
        <v>44150</v>
      </c>
      <c r="D22" s="85" t="str">
        <f>Admin2!B321</f>
        <v>Söndag</v>
      </c>
      <c r="E22" s="119"/>
      <c r="F22" s="120"/>
      <c r="G22" s="121"/>
      <c r="H22" s="122"/>
      <c r="I22" s="121"/>
      <c r="J22" s="120"/>
      <c r="K22" s="86">
        <f t="shared" si="0"/>
        <v>0</v>
      </c>
      <c r="L22" s="122"/>
      <c r="M22" s="127"/>
      <c r="N22" s="87">
        <f t="shared" si="1"/>
        <v>0</v>
      </c>
      <c r="O22" s="88">
        <f t="shared" si="6"/>
        <v>0</v>
      </c>
      <c r="P22" s="128"/>
      <c r="Q22" s="89" t="str">
        <f t="shared" si="2"/>
        <v/>
      </c>
      <c r="R22" s="90">
        <f t="shared" ref="R22:S22" si="20">K22</f>
        <v>0</v>
      </c>
      <c r="S22" s="90">
        <f t="shared" si="20"/>
        <v>0</v>
      </c>
      <c r="T22" s="90">
        <f t="shared" si="4"/>
        <v>0</v>
      </c>
      <c r="U22" s="91">
        <f t="shared" si="5"/>
        <v>0</v>
      </c>
      <c r="V22" s="90"/>
      <c r="W22" s="1"/>
    </row>
    <row r="23" spans="1:23" ht="12.75" customHeight="1" x14ac:dyDescent="0.2">
      <c r="A23" s="82" t="str">
        <f>Admin2!D322</f>
        <v/>
      </c>
      <c r="B23" s="82" t="str">
        <f>IF(Admin2!E322=0,"",Admin2!E322)</f>
        <v>v 47</v>
      </c>
      <c r="C23" s="84">
        <f>Admin2!A322</f>
        <v>44151</v>
      </c>
      <c r="D23" s="85" t="str">
        <f>Admin2!B322</f>
        <v>Måndag</v>
      </c>
      <c r="E23" s="123"/>
      <c r="F23" s="124"/>
      <c r="G23" s="125"/>
      <c r="H23" s="126"/>
      <c r="I23" s="125"/>
      <c r="J23" s="124"/>
      <c r="K23" s="86">
        <f t="shared" si="0"/>
        <v>0</v>
      </c>
      <c r="L23" s="126">
        <v>0.33333333333333331</v>
      </c>
      <c r="M23" s="127"/>
      <c r="N23" s="87">
        <f t="shared" si="1"/>
        <v>0</v>
      </c>
      <c r="O23" s="88">
        <f t="shared" si="6"/>
        <v>0</v>
      </c>
      <c r="P23" s="128"/>
      <c r="Q23" s="89" t="str">
        <f t="shared" si="2"/>
        <v/>
      </c>
      <c r="R23" s="90">
        <f t="shared" ref="R23:S23" si="21">K23</f>
        <v>0</v>
      </c>
      <c r="S23" s="90">
        <f t="shared" si="21"/>
        <v>0.33333333333333331</v>
      </c>
      <c r="T23" s="90">
        <f t="shared" si="4"/>
        <v>-0.33333333333333331</v>
      </c>
      <c r="U23" s="91">
        <f t="shared" si="5"/>
        <v>0</v>
      </c>
      <c r="V23" s="90"/>
      <c r="W23" s="1"/>
    </row>
    <row r="24" spans="1:23" ht="12.75" customHeight="1" x14ac:dyDescent="0.2">
      <c r="A24" s="82" t="str">
        <f>Admin2!D323</f>
        <v/>
      </c>
      <c r="B24" s="82" t="str">
        <f>IF(Admin2!E323=0,"",Admin2!E323)</f>
        <v/>
      </c>
      <c r="C24" s="84">
        <f>Admin2!A323</f>
        <v>44152</v>
      </c>
      <c r="D24" s="85" t="str">
        <f>Admin2!B323</f>
        <v>Tisdag</v>
      </c>
      <c r="E24" s="123"/>
      <c r="F24" s="124"/>
      <c r="G24" s="125"/>
      <c r="H24" s="126"/>
      <c r="I24" s="125"/>
      <c r="J24" s="124"/>
      <c r="K24" s="86">
        <f t="shared" si="0"/>
        <v>0</v>
      </c>
      <c r="L24" s="126">
        <v>0.33333333333333331</v>
      </c>
      <c r="M24" s="127"/>
      <c r="N24" s="87">
        <f t="shared" si="1"/>
        <v>0</v>
      </c>
      <c r="O24" s="88">
        <f t="shared" si="6"/>
        <v>0</v>
      </c>
      <c r="P24" s="128"/>
      <c r="Q24" s="89" t="str">
        <f t="shared" si="2"/>
        <v/>
      </c>
      <c r="R24" s="90">
        <f t="shared" ref="R24:S24" si="22">K24</f>
        <v>0</v>
      </c>
      <c r="S24" s="90">
        <f t="shared" si="22"/>
        <v>0.33333333333333331</v>
      </c>
      <c r="T24" s="90">
        <f t="shared" si="4"/>
        <v>-0.33333333333333331</v>
      </c>
      <c r="U24" s="91">
        <f t="shared" si="5"/>
        <v>0</v>
      </c>
      <c r="V24" s="90"/>
      <c r="W24" s="1"/>
    </row>
    <row r="25" spans="1:23" ht="12.75" customHeight="1" x14ac:dyDescent="0.2">
      <c r="A25" s="82" t="str">
        <f>Admin2!D324</f>
        <v/>
      </c>
      <c r="B25" s="82" t="str">
        <f>IF(Admin2!E324=0,"",Admin2!E324)</f>
        <v/>
      </c>
      <c r="C25" s="84">
        <f>Admin2!A324</f>
        <v>44153</v>
      </c>
      <c r="D25" s="85" t="str">
        <f>Admin2!B324</f>
        <v>Onsdag</v>
      </c>
      <c r="E25" s="123"/>
      <c r="F25" s="124"/>
      <c r="G25" s="125"/>
      <c r="H25" s="126"/>
      <c r="I25" s="125"/>
      <c r="J25" s="124"/>
      <c r="K25" s="86">
        <f t="shared" si="0"/>
        <v>0</v>
      </c>
      <c r="L25" s="126">
        <v>0.33333333333333331</v>
      </c>
      <c r="M25" s="127"/>
      <c r="N25" s="87">
        <f t="shared" si="1"/>
        <v>0</v>
      </c>
      <c r="O25" s="88">
        <f t="shared" si="6"/>
        <v>0</v>
      </c>
      <c r="P25" s="128"/>
      <c r="Q25" s="89" t="str">
        <f t="shared" si="2"/>
        <v/>
      </c>
      <c r="R25" s="90">
        <f t="shared" ref="R25:S25" si="23">K25</f>
        <v>0</v>
      </c>
      <c r="S25" s="90">
        <f t="shared" si="23"/>
        <v>0.33333333333333331</v>
      </c>
      <c r="T25" s="90">
        <f t="shared" si="4"/>
        <v>-0.33333333333333331</v>
      </c>
      <c r="U25" s="91">
        <f t="shared" si="5"/>
        <v>0</v>
      </c>
      <c r="V25" s="90"/>
      <c r="W25" s="1"/>
    </row>
    <row r="26" spans="1:23" ht="12.75" customHeight="1" x14ac:dyDescent="0.2">
      <c r="A26" s="82" t="str">
        <f>Admin2!D325</f>
        <v/>
      </c>
      <c r="B26" s="82" t="str">
        <f>IF(Admin2!E325=0,"",Admin2!E325)</f>
        <v/>
      </c>
      <c r="C26" s="84">
        <f>Admin2!A325</f>
        <v>44154</v>
      </c>
      <c r="D26" s="85" t="str">
        <f>Admin2!B325</f>
        <v>Torsdag</v>
      </c>
      <c r="E26" s="123"/>
      <c r="F26" s="124"/>
      <c r="G26" s="125"/>
      <c r="H26" s="126"/>
      <c r="I26" s="125"/>
      <c r="J26" s="124"/>
      <c r="K26" s="86">
        <f t="shared" si="0"/>
        <v>0</v>
      </c>
      <c r="L26" s="126">
        <v>0.33333333333333331</v>
      </c>
      <c r="M26" s="127"/>
      <c r="N26" s="87">
        <f t="shared" si="1"/>
        <v>0</v>
      </c>
      <c r="O26" s="88">
        <f t="shared" si="6"/>
        <v>0</v>
      </c>
      <c r="P26" s="128"/>
      <c r="Q26" s="89" t="str">
        <f t="shared" si="2"/>
        <v/>
      </c>
      <c r="R26" s="90">
        <f t="shared" ref="R26:S26" si="24">K26</f>
        <v>0</v>
      </c>
      <c r="S26" s="90">
        <f t="shared" si="24"/>
        <v>0.33333333333333331</v>
      </c>
      <c r="T26" s="90">
        <f t="shared" si="4"/>
        <v>-0.33333333333333331</v>
      </c>
      <c r="U26" s="91">
        <f t="shared" si="5"/>
        <v>0</v>
      </c>
      <c r="V26" s="90"/>
      <c r="W26" s="1"/>
    </row>
    <row r="27" spans="1:23" ht="12.75" customHeight="1" x14ac:dyDescent="0.2">
      <c r="A27" s="82" t="str">
        <f>Admin2!D326</f>
        <v/>
      </c>
      <c r="B27" s="82" t="str">
        <f>IF(Admin2!E326=0,"",Admin2!E326)</f>
        <v/>
      </c>
      <c r="C27" s="84">
        <f>Admin2!A326</f>
        <v>44155</v>
      </c>
      <c r="D27" s="85" t="str">
        <f>Admin2!B326</f>
        <v>Fredag</v>
      </c>
      <c r="E27" s="123"/>
      <c r="F27" s="124"/>
      <c r="G27" s="125"/>
      <c r="H27" s="126"/>
      <c r="I27" s="125"/>
      <c r="J27" s="124"/>
      <c r="K27" s="86">
        <f t="shared" si="0"/>
        <v>0</v>
      </c>
      <c r="L27" s="126">
        <v>0.33333333333333331</v>
      </c>
      <c r="M27" s="127"/>
      <c r="N27" s="87">
        <f t="shared" si="1"/>
        <v>0</v>
      </c>
      <c r="O27" s="88">
        <f t="shared" si="6"/>
        <v>0</v>
      </c>
      <c r="P27" s="128"/>
      <c r="Q27" s="89" t="str">
        <f t="shared" si="2"/>
        <v/>
      </c>
      <c r="R27" s="90">
        <f t="shared" ref="R27:S27" si="25">K27</f>
        <v>0</v>
      </c>
      <c r="S27" s="90">
        <f t="shared" si="25"/>
        <v>0.33333333333333331</v>
      </c>
      <c r="T27" s="90">
        <f t="shared" si="4"/>
        <v>-0.33333333333333331</v>
      </c>
      <c r="U27" s="91">
        <f t="shared" si="5"/>
        <v>0</v>
      </c>
      <c r="V27" s="90"/>
      <c r="W27" s="1"/>
    </row>
    <row r="28" spans="1:23" ht="12.75" customHeight="1" x14ac:dyDescent="0.2">
      <c r="A28" s="82" t="str">
        <f>Admin2!D327</f>
        <v/>
      </c>
      <c r="B28" s="82" t="str">
        <f>IF(Admin2!E327=0,"",Admin2!E327)</f>
        <v/>
      </c>
      <c r="C28" s="84">
        <f>Admin2!A327</f>
        <v>44156</v>
      </c>
      <c r="D28" s="85" t="str">
        <f>Admin2!B327</f>
        <v>Lördag</v>
      </c>
      <c r="E28" s="119"/>
      <c r="F28" s="120"/>
      <c r="G28" s="121"/>
      <c r="H28" s="122"/>
      <c r="I28" s="121"/>
      <c r="J28" s="120"/>
      <c r="K28" s="86">
        <f t="shared" si="0"/>
        <v>0</v>
      </c>
      <c r="L28" s="122"/>
      <c r="M28" s="127"/>
      <c r="N28" s="87">
        <f t="shared" si="1"/>
        <v>0</v>
      </c>
      <c r="O28" s="88">
        <f t="shared" si="6"/>
        <v>0</v>
      </c>
      <c r="P28" s="128"/>
      <c r="Q28" s="89" t="str">
        <f t="shared" si="2"/>
        <v/>
      </c>
      <c r="R28" s="90">
        <f t="shared" ref="R28:S28" si="26">K28</f>
        <v>0</v>
      </c>
      <c r="S28" s="90">
        <f t="shared" si="26"/>
        <v>0</v>
      </c>
      <c r="T28" s="90">
        <f t="shared" si="4"/>
        <v>0</v>
      </c>
      <c r="U28" s="91">
        <f t="shared" si="5"/>
        <v>0</v>
      </c>
      <c r="V28" s="90"/>
      <c r="W28" s="1"/>
    </row>
    <row r="29" spans="1:23" ht="12.75" customHeight="1" x14ac:dyDescent="0.2">
      <c r="A29" s="82" t="str">
        <f>Admin2!D328</f>
        <v/>
      </c>
      <c r="B29" s="82" t="str">
        <f>IF(Admin2!E328=0,"",Admin2!E328)</f>
        <v/>
      </c>
      <c r="C29" s="84">
        <f>Admin2!A328</f>
        <v>44157</v>
      </c>
      <c r="D29" s="85" t="str">
        <f>Admin2!B328</f>
        <v>Söndag</v>
      </c>
      <c r="E29" s="119"/>
      <c r="F29" s="120"/>
      <c r="G29" s="121"/>
      <c r="H29" s="122"/>
      <c r="I29" s="121"/>
      <c r="J29" s="120"/>
      <c r="K29" s="86">
        <f t="shared" si="0"/>
        <v>0</v>
      </c>
      <c r="L29" s="122"/>
      <c r="M29" s="127"/>
      <c r="N29" s="87">
        <f t="shared" si="1"/>
        <v>0</v>
      </c>
      <c r="O29" s="88">
        <f t="shared" si="6"/>
        <v>0</v>
      </c>
      <c r="P29" s="128"/>
      <c r="Q29" s="89" t="str">
        <f t="shared" si="2"/>
        <v/>
      </c>
      <c r="R29" s="90">
        <f t="shared" ref="R29:S29" si="27">K29</f>
        <v>0</v>
      </c>
      <c r="S29" s="90">
        <f t="shared" si="27"/>
        <v>0</v>
      </c>
      <c r="T29" s="90">
        <f t="shared" si="4"/>
        <v>0</v>
      </c>
      <c r="U29" s="91">
        <f t="shared" si="5"/>
        <v>0</v>
      </c>
      <c r="V29" s="90"/>
      <c r="W29" s="1"/>
    </row>
    <row r="30" spans="1:23" ht="12.75" customHeight="1" x14ac:dyDescent="0.2">
      <c r="A30" s="82" t="str">
        <f>Admin2!D329</f>
        <v/>
      </c>
      <c r="B30" s="82" t="str">
        <f>IF(Admin2!E329=0,"",Admin2!E329)</f>
        <v>v 48</v>
      </c>
      <c r="C30" s="84">
        <f>Admin2!A329</f>
        <v>44158</v>
      </c>
      <c r="D30" s="85" t="str">
        <f>Admin2!B329</f>
        <v>Måndag</v>
      </c>
      <c r="E30" s="123"/>
      <c r="F30" s="124"/>
      <c r="G30" s="125"/>
      <c r="H30" s="126"/>
      <c r="I30" s="125"/>
      <c r="J30" s="124"/>
      <c r="K30" s="86">
        <f t="shared" si="0"/>
        <v>0</v>
      </c>
      <c r="L30" s="126">
        <v>0.33333333333333331</v>
      </c>
      <c r="M30" s="127"/>
      <c r="N30" s="87">
        <f t="shared" si="1"/>
        <v>0</v>
      </c>
      <c r="O30" s="88">
        <f t="shared" si="6"/>
        <v>0</v>
      </c>
      <c r="P30" s="128"/>
      <c r="Q30" s="89" t="str">
        <f t="shared" si="2"/>
        <v/>
      </c>
      <c r="R30" s="90">
        <f t="shared" ref="R30:S30" si="28">K30</f>
        <v>0</v>
      </c>
      <c r="S30" s="90">
        <f t="shared" si="28"/>
        <v>0.33333333333333331</v>
      </c>
      <c r="T30" s="90">
        <f t="shared" si="4"/>
        <v>-0.33333333333333331</v>
      </c>
      <c r="U30" s="91">
        <f t="shared" si="5"/>
        <v>0</v>
      </c>
      <c r="V30" s="90"/>
      <c r="W30" s="1"/>
    </row>
    <row r="31" spans="1:23" ht="12.75" customHeight="1" x14ac:dyDescent="0.2">
      <c r="A31" s="82" t="str">
        <f>Admin2!D330</f>
        <v/>
      </c>
      <c r="B31" s="82" t="str">
        <f>IF(Admin2!E330=0,"",Admin2!E330)</f>
        <v/>
      </c>
      <c r="C31" s="84">
        <f>Admin2!A330</f>
        <v>44159</v>
      </c>
      <c r="D31" s="85" t="str">
        <f>Admin2!B330</f>
        <v>Tisdag</v>
      </c>
      <c r="E31" s="123"/>
      <c r="F31" s="124"/>
      <c r="G31" s="125"/>
      <c r="H31" s="126"/>
      <c r="I31" s="125"/>
      <c r="J31" s="124"/>
      <c r="K31" s="86">
        <f t="shared" si="0"/>
        <v>0</v>
      </c>
      <c r="L31" s="126">
        <v>0.33333333333333331</v>
      </c>
      <c r="M31" s="127"/>
      <c r="N31" s="87">
        <f t="shared" si="1"/>
        <v>0</v>
      </c>
      <c r="O31" s="88">
        <f t="shared" si="6"/>
        <v>0</v>
      </c>
      <c r="P31" s="128"/>
      <c r="Q31" s="89" t="str">
        <f t="shared" si="2"/>
        <v/>
      </c>
      <c r="R31" s="90">
        <f t="shared" ref="R31:S31" si="29">K31</f>
        <v>0</v>
      </c>
      <c r="S31" s="90">
        <f t="shared" si="29"/>
        <v>0.33333333333333331</v>
      </c>
      <c r="T31" s="90">
        <f t="shared" si="4"/>
        <v>-0.33333333333333331</v>
      </c>
      <c r="U31" s="91">
        <f t="shared" si="5"/>
        <v>0</v>
      </c>
      <c r="V31" s="90"/>
      <c r="W31" s="1"/>
    </row>
    <row r="32" spans="1:23" ht="12.75" customHeight="1" x14ac:dyDescent="0.2">
      <c r="A32" s="82" t="str">
        <f>Admin2!D331</f>
        <v/>
      </c>
      <c r="B32" s="82" t="str">
        <f>IF(Admin2!E331=0,"",Admin2!E331)</f>
        <v/>
      </c>
      <c r="C32" s="84">
        <f>Admin2!A331</f>
        <v>44160</v>
      </c>
      <c r="D32" s="85" t="str">
        <f>Admin2!B331</f>
        <v>Onsdag</v>
      </c>
      <c r="E32" s="123"/>
      <c r="F32" s="124"/>
      <c r="G32" s="125"/>
      <c r="H32" s="126"/>
      <c r="I32" s="125"/>
      <c r="J32" s="124"/>
      <c r="K32" s="86">
        <f t="shared" si="0"/>
        <v>0</v>
      </c>
      <c r="L32" s="126">
        <v>0.33333333333333331</v>
      </c>
      <c r="M32" s="127"/>
      <c r="N32" s="87">
        <f t="shared" si="1"/>
        <v>0</v>
      </c>
      <c r="O32" s="88">
        <f t="shared" si="6"/>
        <v>0</v>
      </c>
      <c r="P32" s="128"/>
      <c r="Q32" s="89" t="str">
        <f t="shared" si="2"/>
        <v/>
      </c>
      <c r="R32" s="90">
        <f t="shared" ref="R32:S32" si="30">K32</f>
        <v>0</v>
      </c>
      <c r="S32" s="90">
        <f t="shared" si="30"/>
        <v>0.33333333333333331</v>
      </c>
      <c r="T32" s="90">
        <f t="shared" si="4"/>
        <v>-0.33333333333333331</v>
      </c>
      <c r="U32" s="91">
        <f t="shared" si="5"/>
        <v>0</v>
      </c>
      <c r="V32" s="90"/>
      <c r="W32" s="1"/>
    </row>
    <row r="33" spans="1:23" ht="12.75" customHeight="1" x14ac:dyDescent="0.2">
      <c r="A33" s="82" t="str">
        <f>Admin2!D332</f>
        <v/>
      </c>
      <c r="B33" s="82" t="str">
        <f>IF(Admin2!E332=0,"",Admin2!E332)</f>
        <v/>
      </c>
      <c r="C33" s="84">
        <f>Admin2!A332</f>
        <v>44161</v>
      </c>
      <c r="D33" s="85" t="str">
        <f>Admin2!B332</f>
        <v>Torsdag</v>
      </c>
      <c r="E33" s="123"/>
      <c r="F33" s="124"/>
      <c r="G33" s="125"/>
      <c r="H33" s="126"/>
      <c r="I33" s="125"/>
      <c r="J33" s="124"/>
      <c r="K33" s="86">
        <f t="shared" si="0"/>
        <v>0</v>
      </c>
      <c r="L33" s="126">
        <v>0.33333333333333331</v>
      </c>
      <c r="M33" s="127"/>
      <c r="N33" s="87">
        <f t="shared" si="1"/>
        <v>0</v>
      </c>
      <c r="O33" s="88">
        <f t="shared" si="6"/>
        <v>0</v>
      </c>
      <c r="P33" s="128"/>
      <c r="Q33" s="89" t="str">
        <f t="shared" si="2"/>
        <v/>
      </c>
      <c r="R33" s="90">
        <f t="shared" ref="R33:S33" si="31">K33</f>
        <v>0</v>
      </c>
      <c r="S33" s="90">
        <f t="shared" si="31"/>
        <v>0.33333333333333331</v>
      </c>
      <c r="T33" s="90">
        <f t="shared" si="4"/>
        <v>-0.33333333333333331</v>
      </c>
      <c r="U33" s="91">
        <f t="shared" si="5"/>
        <v>0</v>
      </c>
      <c r="V33" s="90"/>
      <c r="W33" s="1"/>
    </row>
    <row r="34" spans="1:23" ht="12.75" customHeight="1" x14ac:dyDescent="0.2">
      <c r="A34" s="82" t="str">
        <f>Admin2!D333</f>
        <v/>
      </c>
      <c r="B34" s="82" t="str">
        <f>IF(Admin2!E333=0,"",Admin2!E333)</f>
        <v/>
      </c>
      <c r="C34" s="84">
        <f>Admin2!A333</f>
        <v>44162</v>
      </c>
      <c r="D34" s="85" t="str">
        <f>Admin2!B333</f>
        <v>Fredag</v>
      </c>
      <c r="E34" s="123"/>
      <c r="F34" s="124"/>
      <c r="G34" s="125"/>
      <c r="H34" s="126"/>
      <c r="I34" s="125"/>
      <c r="J34" s="124"/>
      <c r="K34" s="86">
        <f t="shared" si="0"/>
        <v>0</v>
      </c>
      <c r="L34" s="126">
        <v>0.33333333333333331</v>
      </c>
      <c r="M34" s="127"/>
      <c r="N34" s="87">
        <f t="shared" si="1"/>
        <v>0</v>
      </c>
      <c r="O34" s="88">
        <f t="shared" si="6"/>
        <v>0</v>
      </c>
      <c r="P34" s="128"/>
      <c r="Q34" s="89" t="str">
        <f t="shared" si="2"/>
        <v/>
      </c>
      <c r="R34" s="90">
        <f t="shared" ref="R34:S34" si="32">K34</f>
        <v>0</v>
      </c>
      <c r="S34" s="90">
        <f t="shared" si="32"/>
        <v>0.33333333333333331</v>
      </c>
      <c r="T34" s="90">
        <f t="shared" si="4"/>
        <v>-0.33333333333333331</v>
      </c>
      <c r="U34" s="91">
        <f t="shared" si="5"/>
        <v>0</v>
      </c>
      <c r="V34" s="90"/>
      <c r="W34" s="1"/>
    </row>
    <row r="35" spans="1:23" ht="12.75" customHeight="1" x14ac:dyDescent="0.2">
      <c r="A35" s="82" t="str">
        <f>Admin2!D334</f>
        <v/>
      </c>
      <c r="B35" s="82" t="str">
        <f>IF(Admin2!E334=0,"",Admin2!E334)</f>
        <v/>
      </c>
      <c r="C35" s="84">
        <f>Admin2!A334</f>
        <v>44163</v>
      </c>
      <c r="D35" s="85" t="str">
        <f>Admin2!B334</f>
        <v>Lördag</v>
      </c>
      <c r="E35" s="119"/>
      <c r="F35" s="120"/>
      <c r="G35" s="121"/>
      <c r="H35" s="122"/>
      <c r="I35" s="121"/>
      <c r="J35" s="120"/>
      <c r="K35" s="86">
        <f t="shared" si="0"/>
        <v>0</v>
      </c>
      <c r="L35" s="122"/>
      <c r="M35" s="127"/>
      <c r="N35" s="87">
        <f t="shared" si="1"/>
        <v>0</v>
      </c>
      <c r="O35" s="88">
        <f t="shared" si="6"/>
        <v>0</v>
      </c>
      <c r="P35" s="128"/>
      <c r="Q35" s="89" t="str">
        <f t="shared" si="2"/>
        <v/>
      </c>
      <c r="R35" s="90">
        <f t="shared" ref="R35:S35" si="33">K35</f>
        <v>0</v>
      </c>
      <c r="S35" s="90">
        <f t="shared" si="33"/>
        <v>0</v>
      </c>
      <c r="T35" s="90">
        <f t="shared" si="4"/>
        <v>0</v>
      </c>
      <c r="U35" s="91">
        <f t="shared" si="5"/>
        <v>0</v>
      </c>
      <c r="V35" s="90"/>
      <c r="W35" s="1"/>
    </row>
    <row r="36" spans="1:23" ht="12.75" customHeight="1" x14ac:dyDescent="0.2">
      <c r="A36" s="82" t="str">
        <f>Admin2!D335</f>
        <v/>
      </c>
      <c r="B36" s="82" t="str">
        <f>IF(Admin2!E335=0,"",Admin2!E335)</f>
        <v/>
      </c>
      <c r="C36" s="84">
        <f>Admin2!A335</f>
        <v>44164</v>
      </c>
      <c r="D36" s="85" t="str">
        <f>Admin2!B335</f>
        <v>Söndag</v>
      </c>
      <c r="E36" s="119"/>
      <c r="F36" s="120"/>
      <c r="G36" s="121"/>
      <c r="H36" s="122"/>
      <c r="I36" s="121"/>
      <c r="J36" s="120"/>
      <c r="K36" s="86">
        <f t="shared" si="0"/>
        <v>0</v>
      </c>
      <c r="L36" s="122"/>
      <c r="M36" s="127"/>
      <c r="N36" s="87">
        <f t="shared" si="1"/>
        <v>0</v>
      </c>
      <c r="O36" s="88">
        <f t="shared" si="6"/>
        <v>0</v>
      </c>
      <c r="P36" s="128"/>
      <c r="Q36" s="89" t="str">
        <f t="shared" si="2"/>
        <v/>
      </c>
      <c r="R36" s="90">
        <f t="shared" ref="R36:S36" si="34">K36</f>
        <v>0</v>
      </c>
      <c r="S36" s="90">
        <f t="shared" si="34"/>
        <v>0</v>
      </c>
      <c r="T36" s="90">
        <f t="shared" si="4"/>
        <v>0</v>
      </c>
      <c r="U36" s="91">
        <f t="shared" si="5"/>
        <v>0</v>
      </c>
      <c r="V36" s="90"/>
      <c r="W36" s="1"/>
    </row>
    <row r="37" spans="1:23" ht="12.75" customHeight="1" x14ac:dyDescent="0.2">
      <c r="A37" s="82" t="str">
        <f>Admin2!D336</f>
        <v/>
      </c>
      <c r="B37" s="82" t="str">
        <f>IF(Admin2!E336=0,"",Admin2!E336)</f>
        <v>v 49</v>
      </c>
      <c r="C37" s="84">
        <f>Admin2!A336</f>
        <v>44165</v>
      </c>
      <c r="D37" s="85" t="str">
        <f>Admin2!B336</f>
        <v>Måndag</v>
      </c>
      <c r="E37" s="123"/>
      <c r="F37" s="124"/>
      <c r="G37" s="125"/>
      <c r="H37" s="126"/>
      <c r="I37" s="125"/>
      <c r="J37" s="124"/>
      <c r="K37" s="86">
        <f t="shared" si="0"/>
        <v>0</v>
      </c>
      <c r="L37" s="126">
        <v>0.33333333333333331</v>
      </c>
      <c r="M37" s="127"/>
      <c r="N37" s="87">
        <f t="shared" si="1"/>
        <v>0</v>
      </c>
      <c r="O37" s="88">
        <f t="shared" si="6"/>
        <v>0</v>
      </c>
      <c r="P37" s="128"/>
      <c r="Q37" s="89" t="str">
        <f t="shared" si="2"/>
        <v/>
      </c>
      <c r="R37" s="90">
        <f t="shared" ref="R37:S37" si="35">K37</f>
        <v>0</v>
      </c>
      <c r="S37" s="90">
        <f t="shared" si="35"/>
        <v>0.33333333333333331</v>
      </c>
      <c r="T37" s="90">
        <f t="shared" si="4"/>
        <v>-0.33333333333333331</v>
      </c>
      <c r="U37" s="91">
        <f t="shared" si="5"/>
        <v>0</v>
      </c>
      <c r="V37" s="90"/>
      <c r="W37" s="1"/>
    </row>
    <row r="38" spans="1:23" ht="12.75" customHeight="1" x14ac:dyDescent="0.2">
      <c r="A38" s="51"/>
      <c r="B38" s="51"/>
      <c r="C38" s="51"/>
      <c r="D38" s="96" t="s">
        <v>85</v>
      </c>
      <c r="E38" s="56">
        <f>COUNT(L8:L37)</f>
        <v>21</v>
      </c>
      <c r="F38" s="55"/>
      <c r="G38" s="97" t="s">
        <v>86</v>
      </c>
      <c r="H38" s="56">
        <f>COUNTIF(M8:M37,"Sem")</f>
        <v>0</v>
      </c>
      <c r="I38" s="51"/>
      <c r="J38" s="58" t="s">
        <v>87</v>
      </c>
      <c r="K38" s="98">
        <f t="shared" ref="K38:L38" si="36">SUM(K8:K37)</f>
        <v>0</v>
      </c>
      <c r="L38" s="98">
        <f t="shared" si="36"/>
        <v>6.9999999999999973</v>
      </c>
      <c r="M38" s="99"/>
      <c r="N38" s="100" t="s">
        <v>88</v>
      </c>
      <c r="O38" s="1"/>
      <c r="P38" s="1"/>
      <c r="Q38" s="60">
        <f>SUM(Q8:Q37)</f>
        <v>0</v>
      </c>
      <c r="R38" s="1"/>
      <c r="S38" s="1"/>
      <c r="T38" s="1"/>
      <c r="U38" s="1"/>
      <c r="V38" s="1"/>
      <c r="W38" s="1"/>
    </row>
    <row r="39" spans="1:23" ht="12.75" customHeight="1" x14ac:dyDescent="0.2">
      <c r="A39" s="51"/>
      <c r="B39" s="51"/>
      <c r="C39" s="51"/>
      <c r="D39" s="51"/>
      <c r="E39" s="55"/>
      <c r="F39" s="55"/>
      <c r="G39" s="55"/>
      <c r="H39" s="55"/>
      <c r="I39" s="1"/>
      <c r="J39" s="58" t="s">
        <v>89</v>
      </c>
      <c r="K39" s="101">
        <f>SUM(Uppstart!C20)</f>
        <v>1</v>
      </c>
      <c r="L39" s="102">
        <f>SUM(Uppstart!E20)</f>
        <v>7</v>
      </c>
      <c r="M39" s="56"/>
      <c r="N39" s="60">
        <f>SUM(N8:N37)</f>
        <v>0</v>
      </c>
      <c r="O39" s="1"/>
      <c r="P39" s="1"/>
      <c r="Q39" s="1"/>
      <c r="R39" s="1"/>
      <c r="S39" s="1"/>
      <c r="T39" s="1"/>
      <c r="U39" s="1"/>
      <c r="V39" s="1"/>
      <c r="W39" s="1"/>
    </row>
  </sheetData>
  <sheetProtection algorithmName="SHA-512" hashValue="i9JQmuDCxGXTa/W07IQ/J6AVBwVe0qfCddBIUAf+riqUU0RwKqFQs6ijjXMTrhOuEVNKZfAiYlVwS8+ue/Skiw==" saltValue="0jMr6uGhf3ED09FyqtcEmQ==" spinCount="100000" sheet="1" selectLockedCells="1"/>
  <mergeCells count="7">
    <mergeCell ref="A7:M7"/>
    <mergeCell ref="I1:L1"/>
    <mergeCell ref="M1:O1"/>
    <mergeCell ref="I2:O2"/>
    <mergeCell ref="A4:D4"/>
    <mergeCell ref="G4:K4"/>
    <mergeCell ref="E5:K5"/>
  </mergeCells>
  <conditionalFormatting sqref="E13">
    <cfRule type="cellIs" dxfId="12" priority="4" operator="equal">
      <formula>$D$13</formula>
    </cfRule>
  </conditionalFormatting>
  <conditionalFormatting sqref="D8:D37">
    <cfRule type="cellIs" dxfId="11" priority="5" operator="equal">
      <formula>"Lördag"</formula>
    </cfRule>
  </conditionalFormatting>
  <conditionalFormatting sqref="D8:D37">
    <cfRule type="cellIs" dxfId="10" priority="6" operator="equal">
      <formula>"Söndag"</formula>
    </cfRule>
  </conditionalFormatting>
  <conditionalFormatting sqref="A8:B37">
    <cfRule type="cellIs" dxfId="9" priority="7" operator="equal">
      <formula>"Halvdag"</formula>
    </cfRule>
  </conditionalFormatting>
  <conditionalFormatting sqref="F13">
    <cfRule type="cellIs" dxfId="8" priority="8" operator="equal">
      <formula>$D$13</formula>
    </cfRule>
  </conditionalFormatting>
  <conditionalFormatting sqref="G13">
    <cfRule type="cellIs" dxfId="7" priority="9" operator="equal">
      <formula>$D$13</formula>
    </cfRule>
  </conditionalFormatting>
  <conditionalFormatting sqref="E11">
    <cfRule type="cellIs" dxfId="6" priority="1" operator="equal">
      <formula>$D$13</formula>
    </cfRule>
  </conditionalFormatting>
  <conditionalFormatting sqref="F11">
    <cfRule type="cellIs" dxfId="5" priority="2" operator="equal">
      <formula>$D$13</formula>
    </cfRule>
  </conditionalFormatting>
  <conditionalFormatting sqref="G11">
    <cfRule type="cellIs" dxfId="4" priority="3" operator="equal">
      <formula>$D$13</formula>
    </cfRule>
  </conditionalFormatting>
  <dataValidations count="1">
    <dataValidation type="list" allowBlank="1" showInputMessage="1" showErrorMessage="1" prompt="Valbart" sqref="M8:M37" xr:uid="{00000000-0002-0000-0D00-000000000000}">
      <formula1>$W$7:$W$11</formula1>
    </dataValidation>
  </dataValidations>
  <hyperlinks>
    <hyperlink ref="Q1" r:id="rId1" xr:uid="{6408C00C-E9C1-4DF4-A854-7FA3D31C58B8}"/>
  </hyperlinks>
  <pageMargins left="0.47244094488188981" right="0.31496062992125984" top="0.65" bottom="0.51181102362204722" header="0.31" footer="0"/>
  <pageSetup paperSize="9" scale="95" orientation="landscape" r:id="rId2"/>
  <headerFooter>
    <oddHeader>&amp;C&amp;F</oddHeader>
    <oddFooter>&amp;CSidan &amp;P av</oddFooter>
  </headerFooter>
  <drawing r:id="rId3"/>
  <legacyDrawing r:id="rId4"/>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40"/>
  <sheetViews>
    <sheetView showGridLines="0" workbookViewId="0">
      <pane ySplit="7" topLeftCell="A8" activePane="bottomLeft" state="frozen"/>
      <selection activeCell="Q40" sqref="Q40"/>
      <selection pane="bottomLeft" activeCell="E8" sqref="E8"/>
    </sheetView>
  </sheetViews>
  <sheetFormatPr defaultColWidth="14.42578125" defaultRowHeight="15" customHeight="1" x14ac:dyDescent="0.2"/>
  <cols>
    <col min="1" max="1" width="8.42578125"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1"/>
      <c r="C1" s="51"/>
      <c r="D1" s="51"/>
      <c r="E1" s="1"/>
      <c r="F1" s="1"/>
      <c r="G1" s="1"/>
      <c r="H1" s="1"/>
      <c r="I1" s="194" t="str">
        <f>Uppstart!B21</f>
        <v>December</v>
      </c>
      <c r="J1" s="173"/>
      <c r="K1" s="173"/>
      <c r="L1" s="173"/>
      <c r="M1" s="193">
        <f>YEAR(C8)</f>
        <v>2020</v>
      </c>
      <c r="N1" s="173"/>
      <c r="O1" s="173"/>
      <c r="P1" s="1"/>
      <c r="Q1" s="153" t="s">
        <v>219</v>
      </c>
      <c r="R1" s="1"/>
      <c r="S1" s="1"/>
      <c r="T1" s="1"/>
      <c r="U1" s="1"/>
      <c r="V1" s="1"/>
      <c r="W1" s="1"/>
    </row>
    <row r="2" spans="1:23" ht="14.25" customHeight="1" x14ac:dyDescent="0.2">
      <c r="A2" s="51"/>
      <c r="B2" s="51"/>
      <c r="C2" s="51"/>
      <c r="D2" s="51"/>
      <c r="E2" s="1"/>
      <c r="F2" s="1"/>
      <c r="G2" s="1"/>
      <c r="H2" s="1"/>
      <c r="I2" s="195" t="s">
        <v>49</v>
      </c>
      <c r="J2" s="173"/>
      <c r="K2" s="173"/>
      <c r="L2" s="173"/>
      <c r="M2" s="173"/>
      <c r="N2" s="173"/>
      <c r="O2" s="173"/>
      <c r="P2" s="1"/>
      <c r="Q2" s="1"/>
      <c r="R2" s="1"/>
      <c r="S2" s="1"/>
      <c r="T2" s="1"/>
      <c r="U2" s="1"/>
      <c r="V2" s="1"/>
      <c r="W2" s="1"/>
    </row>
    <row r="3" spans="1:23" ht="14.25" customHeight="1" x14ac:dyDescent="0.2">
      <c r="A3" s="54"/>
      <c r="B3" s="54"/>
      <c r="C3" s="51"/>
      <c r="D3" s="51"/>
      <c r="E3" s="1"/>
      <c r="F3" s="1"/>
      <c r="G3" s="1"/>
      <c r="H3" s="1"/>
      <c r="I3" s="1"/>
      <c r="J3" s="1"/>
      <c r="K3" s="55"/>
      <c r="L3" s="1"/>
      <c r="M3" s="56"/>
      <c r="N3" s="56"/>
      <c r="O3" s="1"/>
      <c r="P3" s="1"/>
      <c r="Q3" s="1"/>
      <c r="R3" s="1"/>
      <c r="S3" s="1"/>
      <c r="T3" s="1"/>
      <c r="U3" s="1"/>
      <c r="V3" s="1"/>
      <c r="W3" s="1"/>
    </row>
    <row r="4" spans="1:23" ht="12.75" customHeight="1" x14ac:dyDescent="0.2">
      <c r="A4" s="196"/>
      <c r="B4" s="173"/>
      <c r="C4" s="173"/>
      <c r="D4" s="173"/>
      <c r="E4" s="57"/>
      <c r="F4" s="58" t="s">
        <v>50</v>
      </c>
      <c r="G4" s="192" t="str">
        <f>IF(Uppstart!C6&gt;"",Uppstart!C6,"Skriv in ditt namn på uppstartsfliken")</f>
        <v>Skriv ditt namn på uppstartsfliken</v>
      </c>
      <c r="H4" s="173"/>
      <c r="I4" s="173"/>
      <c r="J4" s="173"/>
      <c r="K4" s="173"/>
      <c r="L4" s="59"/>
      <c r="M4" s="56"/>
      <c r="N4" s="56"/>
      <c r="O4" s="1"/>
      <c r="P4" s="1"/>
      <c r="Q4" s="1"/>
      <c r="R4" s="1"/>
      <c r="S4" s="1"/>
      <c r="T4" s="1"/>
      <c r="U4" s="1"/>
      <c r="V4" s="1"/>
      <c r="W4" s="1"/>
    </row>
    <row r="5" spans="1:23" ht="12.75" customHeight="1" x14ac:dyDescent="0.2">
      <c r="A5" s="57"/>
      <c r="B5" s="57"/>
      <c r="C5" s="57"/>
      <c r="D5" s="57"/>
      <c r="E5" s="191" t="s">
        <v>51</v>
      </c>
      <c r="F5" s="161"/>
      <c r="G5" s="161"/>
      <c r="H5" s="161"/>
      <c r="I5" s="161"/>
      <c r="J5" s="161"/>
      <c r="K5" s="161"/>
      <c r="L5" s="59"/>
      <c r="M5" s="56"/>
      <c r="N5" s="61" t="s">
        <v>99</v>
      </c>
      <c r="O5" s="60">
        <f>SUM(Nov!O37)</f>
        <v>0</v>
      </c>
      <c r="P5" s="1"/>
      <c r="Q5" s="1"/>
      <c r="R5" s="63">
        <v>24</v>
      </c>
      <c r="S5" s="63" t="s">
        <v>54</v>
      </c>
      <c r="T5" s="63" t="s">
        <v>55</v>
      </c>
      <c r="U5" s="63"/>
      <c r="V5" s="64"/>
      <c r="W5" s="65"/>
    </row>
    <row r="6" spans="1:23" ht="26.25" customHeight="1" x14ac:dyDescent="0.2">
      <c r="A6" s="66" t="s">
        <v>56</v>
      </c>
      <c r="B6" s="66" t="s">
        <v>57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88" t="s">
        <v>75</v>
      </c>
      <c r="B7" s="189"/>
      <c r="C7" s="189"/>
      <c r="D7" s="189"/>
      <c r="E7" s="189"/>
      <c r="F7" s="189"/>
      <c r="G7" s="189"/>
      <c r="H7" s="189"/>
      <c r="I7" s="189"/>
      <c r="J7" s="189"/>
      <c r="K7" s="189"/>
      <c r="L7" s="189"/>
      <c r="M7" s="190"/>
      <c r="N7" s="80" t="s">
        <v>76</v>
      </c>
      <c r="O7" s="80" t="s">
        <v>76</v>
      </c>
      <c r="P7" s="66"/>
      <c r="Q7" s="66" t="s">
        <v>76</v>
      </c>
      <c r="R7" s="66" t="s">
        <v>77</v>
      </c>
      <c r="S7" s="66" t="s">
        <v>78</v>
      </c>
      <c r="T7" s="66" t="s">
        <v>79</v>
      </c>
      <c r="U7" s="66"/>
      <c r="V7" s="79"/>
      <c r="W7" s="81"/>
    </row>
    <row r="8" spans="1:23" ht="12.75" customHeight="1" x14ac:dyDescent="0.2">
      <c r="A8" s="82" t="str">
        <f>Admin2!D337</f>
        <v/>
      </c>
      <c r="B8" s="82" t="str">
        <f>IF(Admin2!E337=0,"",Admin2!E337)</f>
        <v/>
      </c>
      <c r="C8" s="84">
        <f>Admin2!A337</f>
        <v>44166</v>
      </c>
      <c r="D8" s="85" t="str">
        <f>Admin2!B337</f>
        <v>Tisdag</v>
      </c>
      <c r="E8" s="123"/>
      <c r="F8" s="124"/>
      <c r="G8" s="125"/>
      <c r="H8" s="126"/>
      <c r="I8" s="125"/>
      <c r="J8" s="124"/>
      <c r="K8" s="86">
        <f t="shared" ref="K8:K38" si="0">IFERROR(F8-E8+H8-G8+J8-I8,"Tag bort blanksteg")</f>
        <v>0</v>
      </c>
      <c r="L8" s="126">
        <v>0.33333333333333331</v>
      </c>
      <c r="M8" s="127"/>
      <c r="N8" s="87">
        <f t="shared" ref="N8:N38"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28"/>
      <c r="Q8" s="89" t="str">
        <f t="shared" ref="Q8:Q38" si="2">IF(M8="Sem","",IF(M8="","",IF(L8-K8&gt;0,(L8-K8)/$T$6,0)))</f>
        <v/>
      </c>
      <c r="R8" s="90">
        <f t="shared" ref="R8:S8" si="3">K8</f>
        <v>0</v>
      </c>
      <c r="S8" s="90">
        <f t="shared" si="3"/>
        <v>0.33333333333333331</v>
      </c>
      <c r="T8" s="90">
        <f t="shared" ref="T8:T38" si="4">R8-S8</f>
        <v>-0.33333333333333331</v>
      </c>
      <c r="U8" s="91">
        <f t="shared" ref="U8:U38" si="5">IF(M8="",0,IF(M8="Sem",IF(L8="",7,IF(K8=0,2,5)),IF(L8="",8,IF(S8-R8&lt;0,6,1))))</f>
        <v>0</v>
      </c>
      <c r="V8" s="91"/>
      <c r="W8" s="92" t="s">
        <v>80</v>
      </c>
    </row>
    <row r="9" spans="1:23" ht="12.75" customHeight="1" x14ac:dyDescent="0.2">
      <c r="A9" s="82" t="str">
        <f>Admin2!D338</f>
        <v/>
      </c>
      <c r="B9" s="82" t="str">
        <f>IF(Admin2!E338=0,"",Admin2!E338)</f>
        <v/>
      </c>
      <c r="C9" s="84">
        <f>Admin2!A338</f>
        <v>44167</v>
      </c>
      <c r="D9" s="85" t="str">
        <f>Admin2!B338</f>
        <v>Onsdag</v>
      </c>
      <c r="E9" s="123"/>
      <c r="F9" s="124"/>
      <c r="G9" s="125"/>
      <c r="H9" s="126"/>
      <c r="I9" s="125"/>
      <c r="J9" s="124"/>
      <c r="K9" s="86">
        <f t="shared" si="0"/>
        <v>0</v>
      </c>
      <c r="L9" s="126">
        <v>0.33333333333333331</v>
      </c>
      <c r="M9" s="127"/>
      <c r="N9" s="87">
        <f t="shared" si="1"/>
        <v>0</v>
      </c>
      <c r="O9" s="88">
        <f t="shared" ref="O9:O38" si="6">IFERROR(IF(N9="      Fel1","Semester - tag bort den registrerade arbetstiden!",IF(N9="      Fel2","Tag bort frånvaro-kod, du har har arbetat full tid!",IF(N9="      Fel3","Ingen arbetsdag, tag bort frånvarokod Sem!",IF(N9="      Fel4","Ingen arbetsdag, tag bort frånvarokoden!",O8+N9)))),0)</f>
        <v>0</v>
      </c>
      <c r="P9" s="128"/>
      <c r="Q9" s="89" t="str">
        <f t="shared" si="2"/>
        <v/>
      </c>
      <c r="R9" s="90">
        <f t="shared" ref="R9:S9" si="7">K9</f>
        <v>0</v>
      </c>
      <c r="S9" s="90">
        <f t="shared" si="7"/>
        <v>0.33333333333333331</v>
      </c>
      <c r="T9" s="90">
        <f t="shared" si="4"/>
        <v>-0.33333333333333331</v>
      </c>
      <c r="U9" s="91">
        <f t="shared" si="5"/>
        <v>0</v>
      </c>
      <c r="V9" s="91"/>
      <c r="W9" s="93" t="s">
        <v>81</v>
      </c>
    </row>
    <row r="10" spans="1:23" ht="12.75" customHeight="1" x14ac:dyDescent="0.2">
      <c r="A10" s="82" t="str">
        <f>Admin2!D339</f>
        <v/>
      </c>
      <c r="B10" s="82" t="str">
        <f>IF(Admin2!E339=0,"",Admin2!E339)</f>
        <v/>
      </c>
      <c r="C10" s="84">
        <f>Admin2!A339</f>
        <v>44168</v>
      </c>
      <c r="D10" s="85" t="str">
        <f>Admin2!B339</f>
        <v>Torsdag</v>
      </c>
      <c r="E10" s="123"/>
      <c r="F10" s="124"/>
      <c r="G10" s="125"/>
      <c r="H10" s="126"/>
      <c r="I10" s="125"/>
      <c r="J10" s="124"/>
      <c r="K10" s="86">
        <f t="shared" si="0"/>
        <v>0</v>
      </c>
      <c r="L10" s="126">
        <v>0.33333333333333331</v>
      </c>
      <c r="M10" s="127"/>
      <c r="N10" s="87">
        <f t="shared" si="1"/>
        <v>0</v>
      </c>
      <c r="O10" s="88">
        <f t="shared" si="6"/>
        <v>0</v>
      </c>
      <c r="P10" s="128"/>
      <c r="Q10" s="89" t="str">
        <f t="shared" si="2"/>
        <v/>
      </c>
      <c r="R10" s="90">
        <f t="shared" ref="R10:S10" si="8">K10</f>
        <v>0</v>
      </c>
      <c r="S10" s="90">
        <f t="shared" si="8"/>
        <v>0.33333333333333331</v>
      </c>
      <c r="T10" s="90">
        <f t="shared" si="4"/>
        <v>-0.33333333333333331</v>
      </c>
      <c r="U10" s="91">
        <f t="shared" si="5"/>
        <v>0</v>
      </c>
      <c r="V10" s="91"/>
      <c r="W10" s="93" t="s">
        <v>82</v>
      </c>
    </row>
    <row r="11" spans="1:23" ht="12.75" customHeight="1" x14ac:dyDescent="0.2">
      <c r="A11" s="82" t="str">
        <f>Admin2!D340</f>
        <v/>
      </c>
      <c r="B11" s="82" t="str">
        <f>IF(Admin2!E340=0,"",Admin2!E340)</f>
        <v/>
      </c>
      <c r="C11" s="84">
        <f>Admin2!A340</f>
        <v>44169</v>
      </c>
      <c r="D11" s="85" t="str">
        <f>Admin2!B340</f>
        <v>Fredag</v>
      </c>
      <c r="E11" s="123"/>
      <c r="F11" s="124"/>
      <c r="G11" s="125"/>
      <c r="H11" s="126"/>
      <c r="I11" s="125"/>
      <c r="J11" s="124"/>
      <c r="K11" s="86">
        <f t="shared" si="0"/>
        <v>0</v>
      </c>
      <c r="L11" s="126">
        <v>0.33333333333333331</v>
      </c>
      <c r="M11" s="127"/>
      <c r="N11" s="87">
        <f t="shared" si="1"/>
        <v>0</v>
      </c>
      <c r="O11" s="88">
        <f t="shared" si="6"/>
        <v>0</v>
      </c>
      <c r="P11" s="128"/>
      <c r="Q11" s="89" t="str">
        <f t="shared" si="2"/>
        <v/>
      </c>
      <c r="R11" s="90">
        <f t="shared" ref="R11:S11" si="9">K11</f>
        <v>0</v>
      </c>
      <c r="S11" s="90">
        <f t="shared" si="9"/>
        <v>0.33333333333333331</v>
      </c>
      <c r="T11" s="90">
        <f t="shared" si="4"/>
        <v>-0.33333333333333331</v>
      </c>
      <c r="U11" s="91">
        <f t="shared" si="5"/>
        <v>0</v>
      </c>
      <c r="V11" s="91"/>
      <c r="W11" s="93" t="s">
        <v>83</v>
      </c>
    </row>
    <row r="12" spans="1:23" ht="12.75" customHeight="1" x14ac:dyDescent="0.2">
      <c r="A12" s="82" t="str">
        <f>Admin2!D341</f>
        <v/>
      </c>
      <c r="B12" s="82" t="str">
        <f>IF(Admin2!E341=0,"",Admin2!E341)</f>
        <v/>
      </c>
      <c r="C12" s="84">
        <f>Admin2!A341</f>
        <v>44170</v>
      </c>
      <c r="D12" s="85" t="str">
        <f>Admin2!B341</f>
        <v>Lördag</v>
      </c>
      <c r="E12" s="119"/>
      <c r="F12" s="120"/>
      <c r="G12" s="121"/>
      <c r="H12" s="122"/>
      <c r="I12" s="121"/>
      <c r="J12" s="120"/>
      <c r="K12" s="86">
        <f t="shared" si="0"/>
        <v>0</v>
      </c>
      <c r="L12" s="122"/>
      <c r="M12" s="127"/>
      <c r="N12" s="87">
        <f t="shared" si="1"/>
        <v>0</v>
      </c>
      <c r="O12" s="88">
        <f t="shared" si="6"/>
        <v>0</v>
      </c>
      <c r="P12" s="128"/>
      <c r="Q12" s="89" t="str">
        <f t="shared" si="2"/>
        <v/>
      </c>
      <c r="R12" s="90">
        <f t="shared" ref="R12:S12" si="10">K12</f>
        <v>0</v>
      </c>
      <c r="S12" s="90">
        <f t="shared" si="10"/>
        <v>0</v>
      </c>
      <c r="T12" s="90">
        <f t="shared" si="4"/>
        <v>0</v>
      </c>
      <c r="U12" s="91">
        <f t="shared" si="5"/>
        <v>0</v>
      </c>
      <c r="V12" s="91"/>
      <c r="W12" s="94"/>
    </row>
    <row r="13" spans="1:23" ht="12.75" customHeight="1" x14ac:dyDescent="0.2">
      <c r="A13" s="82" t="str">
        <f>Admin2!D342</f>
        <v/>
      </c>
      <c r="B13" s="82" t="str">
        <f>IF(Admin2!E342=0,"",Admin2!E342)</f>
        <v/>
      </c>
      <c r="C13" s="84">
        <f>Admin2!A342</f>
        <v>44171</v>
      </c>
      <c r="D13" s="85" t="str">
        <f>Admin2!B342</f>
        <v>Söndag</v>
      </c>
      <c r="E13" s="119"/>
      <c r="F13" s="120"/>
      <c r="G13" s="121"/>
      <c r="H13" s="122"/>
      <c r="I13" s="121"/>
      <c r="J13" s="120"/>
      <c r="K13" s="86">
        <f t="shared" si="0"/>
        <v>0</v>
      </c>
      <c r="L13" s="122"/>
      <c r="M13" s="127"/>
      <c r="N13" s="87">
        <f t="shared" si="1"/>
        <v>0</v>
      </c>
      <c r="O13" s="88">
        <f t="shared" si="6"/>
        <v>0</v>
      </c>
      <c r="P13" s="128"/>
      <c r="Q13" s="89" t="str">
        <f t="shared" si="2"/>
        <v/>
      </c>
      <c r="R13" s="90">
        <f t="shared" ref="R13:S13" si="11">K13</f>
        <v>0</v>
      </c>
      <c r="S13" s="90">
        <f t="shared" si="11"/>
        <v>0</v>
      </c>
      <c r="T13" s="90">
        <f t="shared" si="4"/>
        <v>0</v>
      </c>
      <c r="U13" s="91">
        <f t="shared" si="5"/>
        <v>0</v>
      </c>
      <c r="V13" s="91"/>
      <c r="W13" s="1"/>
    </row>
    <row r="14" spans="1:23" ht="12.75" customHeight="1" x14ac:dyDescent="0.2">
      <c r="A14" s="82" t="str">
        <f>Admin2!D343</f>
        <v/>
      </c>
      <c r="B14" s="82" t="str">
        <f>IF(Admin2!E343=0,"",Admin2!E343)</f>
        <v>v 50</v>
      </c>
      <c r="C14" s="84">
        <f>Admin2!A343</f>
        <v>44172</v>
      </c>
      <c r="D14" s="85" t="str">
        <f>Admin2!B343</f>
        <v>Måndag</v>
      </c>
      <c r="E14" s="123"/>
      <c r="F14" s="124"/>
      <c r="G14" s="125"/>
      <c r="H14" s="126"/>
      <c r="I14" s="125"/>
      <c r="J14" s="124"/>
      <c r="K14" s="86">
        <f t="shared" si="0"/>
        <v>0</v>
      </c>
      <c r="L14" s="126">
        <v>0.33333333333333331</v>
      </c>
      <c r="M14" s="127"/>
      <c r="N14" s="87">
        <f t="shared" si="1"/>
        <v>0</v>
      </c>
      <c r="O14" s="88">
        <f t="shared" si="6"/>
        <v>0</v>
      </c>
      <c r="P14" s="128"/>
      <c r="Q14" s="89" t="str">
        <f t="shared" si="2"/>
        <v/>
      </c>
      <c r="R14" s="90">
        <f t="shared" ref="R14:S14" si="12">K14</f>
        <v>0</v>
      </c>
      <c r="S14" s="90">
        <f t="shared" si="12"/>
        <v>0.33333333333333331</v>
      </c>
      <c r="T14" s="90">
        <f t="shared" si="4"/>
        <v>-0.33333333333333331</v>
      </c>
      <c r="U14" s="91">
        <f t="shared" si="5"/>
        <v>0</v>
      </c>
      <c r="V14" s="91"/>
      <c r="W14" s="95"/>
    </row>
    <row r="15" spans="1:23" ht="12.75" customHeight="1" x14ac:dyDescent="0.2">
      <c r="A15" s="82" t="str">
        <f>Admin2!D344</f>
        <v/>
      </c>
      <c r="B15" s="82" t="str">
        <f>IF(Admin2!E344=0,"",Admin2!E344)</f>
        <v/>
      </c>
      <c r="C15" s="84">
        <f>Admin2!A344</f>
        <v>44173</v>
      </c>
      <c r="D15" s="85" t="str">
        <f>Admin2!B344</f>
        <v>Tisdag</v>
      </c>
      <c r="E15" s="123"/>
      <c r="F15" s="124"/>
      <c r="G15" s="125"/>
      <c r="H15" s="126"/>
      <c r="I15" s="125"/>
      <c r="J15" s="124"/>
      <c r="K15" s="86">
        <f t="shared" si="0"/>
        <v>0</v>
      </c>
      <c r="L15" s="126">
        <v>0.33333333333333331</v>
      </c>
      <c r="M15" s="127"/>
      <c r="N15" s="87">
        <f t="shared" si="1"/>
        <v>0</v>
      </c>
      <c r="O15" s="88">
        <f t="shared" si="6"/>
        <v>0</v>
      </c>
      <c r="P15" s="128"/>
      <c r="Q15" s="89" t="str">
        <f t="shared" si="2"/>
        <v/>
      </c>
      <c r="R15" s="90">
        <f t="shared" ref="R15:S15" si="13">K15</f>
        <v>0</v>
      </c>
      <c r="S15" s="90">
        <f t="shared" si="13"/>
        <v>0.33333333333333331</v>
      </c>
      <c r="T15" s="90">
        <f t="shared" si="4"/>
        <v>-0.33333333333333331</v>
      </c>
      <c r="U15" s="91">
        <f t="shared" si="5"/>
        <v>0</v>
      </c>
      <c r="V15" s="91"/>
      <c r="W15" s="1"/>
    </row>
    <row r="16" spans="1:23" ht="12.75" customHeight="1" x14ac:dyDescent="0.2">
      <c r="A16" s="82" t="str">
        <f>Admin2!D345</f>
        <v/>
      </c>
      <c r="B16" s="82" t="str">
        <f>IF(Admin2!E345=0,"",Admin2!E345)</f>
        <v/>
      </c>
      <c r="C16" s="84">
        <f>Admin2!A345</f>
        <v>44174</v>
      </c>
      <c r="D16" s="85" t="str">
        <f>Admin2!B345</f>
        <v>Onsdag</v>
      </c>
      <c r="E16" s="123"/>
      <c r="F16" s="124"/>
      <c r="G16" s="125"/>
      <c r="H16" s="126"/>
      <c r="I16" s="125"/>
      <c r="J16" s="124"/>
      <c r="K16" s="86">
        <f t="shared" si="0"/>
        <v>0</v>
      </c>
      <c r="L16" s="126">
        <v>0.33333333333333331</v>
      </c>
      <c r="M16" s="127"/>
      <c r="N16" s="87">
        <f t="shared" si="1"/>
        <v>0</v>
      </c>
      <c r="O16" s="88">
        <f t="shared" si="6"/>
        <v>0</v>
      </c>
      <c r="P16" s="128"/>
      <c r="Q16" s="89" t="str">
        <f t="shared" si="2"/>
        <v/>
      </c>
      <c r="R16" s="90">
        <f t="shared" ref="R16:S16" si="14">K16</f>
        <v>0</v>
      </c>
      <c r="S16" s="90">
        <f t="shared" si="14"/>
        <v>0.33333333333333331</v>
      </c>
      <c r="T16" s="90">
        <f t="shared" si="4"/>
        <v>-0.33333333333333331</v>
      </c>
      <c r="U16" s="91">
        <f t="shared" si="5"/>
        <v>0</v>
      </c>
      <c r="V16" s="91"/>
      <c r="W16" s="1"/>
    </row>
    <row r="17" spans="1:23" ht="12.75" customHeight="1" x14ac:dyDescent="0.2">
      <c r="A17" s="82" t="str">
        <f>Admin2!D346</f>
        <v/>
      </c>
      <c r="B17" s="82" t="str">
        <f>IF(Admin2!E346=0,"",Admin2!E346)</f>
        <v/>
      </c>
      <c r="C17" s="84">
        <f>Admin2!A346</f>
        <v>44175</v>
      </c>
      <c r="D17" s="85" t="str">
        <f>Admin2!B346</f>
        <v>Torsdag</v>
      </c>
      <c r="E17" s="123"/>
      <c r="F17" s="124"/>
      <c r="G17" s="125"/>
      <c r="H17" s="126"/>
      <c r="I17" s="125"/>
      <c r="J17" s="124"/>
      <c r="K17" s="86">
        <f t="shared" si="0"/>
        <v>0</v>
      </c>
      <c r="L17" s="126">
        <v>0.33333333333333331</v>
      </c>
      <c r="M17" s="127"/>
      <c r="N17" s="87">
        <f t="shared" si="1"/>
        <v>0</v>
      </c>
      <c r="O17" s="88">
        <f t="shared" si="6"/>
        <v>0</v>
      </c>
      <c r="P17" s="128"/>
      <c r="Q17" s="89" t="str">
        <f t="shared" si="2"/>
        <v/>
      </c>
      <c r="R17" s="90">
        <f t="shared" ref="R17:S17" si="15">K17</f>
        <v>0</v>
      </c>
      <c r="S17" s="90">
        <f t="shared" si="15"/>
        <v>0.33333333333333331</v>
      </c>
      <c r="T17" s="90">
        <f t="shared" si="4"/>
        <v>-0.33333333333333331</v>
      </c>
      <c r="U17" s="91">
        <f t="shared" si="5"/>
        <v>0</v>
      </c>
      <c r="V17" s="91"/>
      <c r="W17" s="1"/>
    </row>
    <row r="18" spans="1:23" ht="12.75" customHeight="1" x14ac:dyDescent="0.2">
      <c r="A18" s="82" t="str">
        <f>Admin2!D347</f>
        <v/>
      </c>
      <c r="B18" s="82" t="str">
        <f>IF(Admin2!E347=0,"",Admin2!E347)</f>
        <v/>
      </c>
      <c r="C18" s="84">
        <f>Admin2!A347</f>
        <v>44176</v>
      </c>
      <c r="D18" s="85" t="str">
        <f>Admin2!B347</f>
        <v>Fredag</v>
      </c>
      <c r="E18" s="123"/>
      <c r="F18" s="124"/>
      <c r="G18" s="125"/>
      <c r="H18" s="126"/>
      <c r="I18" s="125"/>
      <c r="J18" s="124"/>
      <c r="K18" s="86">
        <f t="shared" si="0"/>
        <v>0</v>
      </c>
      <c r="L18" s="126">
        <v>0.33333333333333331</v>
      </c>
      <c r="M18" s="127"/>
      <c r="N18" s="87">
        <f t="shared" si="1"/>
        <v>0</v>
      </c>
      <c r="O18" s="88">
        <f t="shared" si="6"/>
        <v>0</v>
      </c>
      <c r="P18" s="128"/>
      <c r="Q18" s="89" t="str">
        <f t="shared" si="2"/>
        <v/>
      </c>
      <c r="R18" s="90">
        <f t="shared" ref="R18:S18" si="16">K18</f>
        <v>0</v>
      </c>
      <c r="S18" s="90">
        <f t="shared" si="16"/>
        <v>0.33333333333333331</v>
      </c>
      <c r="T18" s="90">
        <f t="shared" si="4"/>
        <v>-0.33333333333333331</v>
      </c>
      <c r="U18" s="91">
        <f t="shared" si="5"/>
        <v>0</v>
      </c>
      <c r="V18" s="91"/>
      <c r="W18" s="1"/>
    </row>
    <row r="19" spans="1:23" ht="12.75" customHeight="1" x14ac:dyDescent="0.2">
      <c r="A19" s="82" t="str">
        <f>Admin2!D348</f>
        <v/>
      </c>
      <c r="B19" s="82" t="str">
        <f>IF(Admin2!E348=0,"",Admin2!E348)</f>
        <v/>
      </c>
      <c r="C19" s="84">
        <f>Admin2!A348</f>
        <v>44177</v>
      </c>
      <c r="D19" s="85" t="str">
        <f>Admin2!B348</f>
        <v>Lördag</v>
      </c>
      <c r="E19" s="119"/>
      <c r="F19" s="120"/>
      <c r="G19" s="121"/>
      <c r="H19" s="122"/>
      <c r="I19" s="121"/>
      <c r="J19" s="120"/>
      <c r="K19" s="86">
        <f t="shared" si="0"/>
        <v>0</v>
      </c>
      <c r="L19" s="122"/>
      <c r="M19" s="127"/>
      <c r="N19" s="87">
        <f t="shared" si="1"/>
        <v>0</v>
      </c>
      <c r="O19" s="88">
        <f t="shared" si="6"/>
        <v>0</v>
      </c>
      <c r="P19" s="128"/>
      <c r="Q19" s="89" t="str">
        <f t="shared" si="2"/>
        <v/>
      </c>
      <c r="R19" s="90">
        <f t="shared" ref="R19:S19" si="17">K19</f>
        <v>0</v>
      </c>
      <c r="S19" s="90">
        <f t="shared" si="17"/>
        <v>0</v>
      </c>
      <c r="T19" s="90">
        <f t="shared" si="4"/>
        <v>0</v>
      </c>
      <c r="U19" s="91">
        <f t="shared" si="5"/>
        <v>0</v>
      </c>
      <c r="V19" s="91"/>
      <c r="W19" s="1"/>
    </row>
    <row r="20" spans="1:23" ht="12.75" customHeight="1" x14ac:dyDescent="0.2">
      <c r="A20" s="82" t="str">
        <f>Admin2!D349</f>
        <v>Lucia</v>
      </c>
      <c r="B20" s="82" t="str">
        <f>IF(Admin2!E349=0,"",Admin2!E349)</f>
        <v/>
      </c>
      <c r="C20" s="84">
        <f>Admin2!A349</f>
        <v>44178</v>
      </c>
      <c r="D20" s="85" t="str">
        <f>Admin2!B349</f>
        <v>Söndag</v>
      </c>
      <c r="E20" s="119"/>
      <c r="F20" s="120"/>
      <c r="G20" s="121"/>
      <c r="H20" s="122"/>
      <c r="I20" s="121"/>
      <c r="J20" s="120"/>
      <c r="K20" s="86">
        <f t="shared" si="0"/>
        <v>0</v>
      </c>
      <c r="L20" s="122"/>
      <c r="M20" s="127"/>
      <c r="N20" s="87">
        <f t="shared" si="1"/>
        <v>0</v>
      </c>
      <c r="O20" s="88">
        <f t="shared" si="6"/>
        <v>0</v>
      </c>
      <c r="P20" s="128"/>
      <c r="Q20" s="89" t="str">
        <f t="shared" si="2"/>
        <v/>
      </c>
      <c r="R20" s="90">
        <f t="shared" ref="R20:S20" si="18">K20</f>
        <v>0</v>
      </c>
      <c r="S20" s="90">
        <f t="shared" si="18"/>
        <v>0</v>
      </c>
      <c r="T20" s="90">
        <f t="shared" si="4"/>
        <v>0</v>
      </c>
      <c r="U20" s="91">
        <f t="shared" si="5"/>
        <v>0</v>
      </c>
      <c r="V20" s="91"/>
      <c r="W20" s="1"/>
    </row>
    <row r="21" spans="1:23" ht="12.75" customHeight="1" x14ac:dyDescent="0.2">
      <c r="A21" s="82" t="str">
        <f>Admin2!D350</f>
        <v/>
      </c>
      <c r="B21" s="82" t="str">
        <f>IF(Admin2!E350=0,"",Admin2!E350)</f>
        <v>v 51</v>
      </c>
      <c r="C21" s="84">
        <f>Admin2!A350</f>
        <v>44179</v>
      </c>
      <c r="D21" s="85" t="str">
        <f>Admin2!B350</f>
        <v>Måndag</v>
      </c>
      <c r="E21" s="123"/>
      <c r="F21" s="124"/>
      <c r="G21" s="125"/>
      <c r="H21" s="126"/>
      <c r="I21" s="125"/>
      <c r="J21" s="124"/>
      <c r="K21" s="86">
        <f t="shared" si="0"/>
        <v>0</v>
      </c>
      <c r="L21" s="126">
        <v>0.33333333333333331</v>
      </c>
      <c r="M21" s="127"/>
      <c r="N21" s="87">
        <f t="shared" si="1"/>
        <v>0</v>
      </c>
      <c r="O21" s="88">
        <f t="shared" si="6"/>
        <v>0</v>
      </c>
      <c r="P21" s="128"/>
      <c r="Q21" s="89" t="str">
        <f t="shared" si="2"/>
        <v/>
      </c>
      <c r="R21" s="90">
        <f t="shared" ref="R21:S21" si="19">K21</f>
        <v>0</v>
      </c>
      <c r="S21" s="90">
        <f t="shared" si="19"/>
        <v>0.33333333333333331</v>
      </c>
      <c r="T21" s="90">
        <f t="shared" si="4"/>
        <v>-0.33333333333333331</v>
      </c>
      <c r="U21" s="91">
        <f t="shared" si="5"/>
        <v>0</v>
      </c>
      <c r="V21" s="91"/>
      <c r="W21" s="1"/>
    </row>
    <row r="22" spans="1:23" ht="12.75" customHeight="1" x14ac:dyDescent="0.2">
      <c r="A22" s="82" t="str">
        <f>Admin2!D351</f>
        <v/>
      </c>
      <c r="B22" s="82" t="str">
        <f>IF(Admin2!E351=0,"",Admin2!E351)</f>
        <v/>
      </c>
      <c r="C22" s="84">
        <f>Admin2!A351</f>
        <v>44180</v>
      </c>
      <c r="D22" s="85" t="str">
        <f>Admin2!B351</f>
        <v>Tisdag</v>
      </c>
      <c r="E22" s="123"/>
      <c r="F22" s="124"/>
      <c r="G22" s="125"/>
      <c r="H22" s="126"/>
      <c r="I22" s="125"/>
      <c r="J22" s="124"/>
      <c r="K22" s="86">
        <f t="shared" si="0"/>
        <v>0</v>
      </c>
      <c r="L22" s="126">
        <v>0.33333333333333331</v>
      </c>
      <c r="M22" s="127"/>
      <c r="N22" s="87">
        <f t="shared" si="1"/>
        <v>0</v>
      </c>
      <c r="O22" s="88">
        <f t="shared" si="6"/>
        <v>0</v>
      </c>
      <c r="P22" s="128"/>
      <c r="Q22" s="89" t="str">
        <f t="shared" si="2"/>
        <v/>
      </c>
      <c r="R22" s="90">
        <f t="shared" ref="R22:S22" si="20">K22</f>
        <v>0</v>
      </c>
      <c r="S22" s="90">
        <f t="shared" si="20"/>
        <v>0.33333333333333331</v>
      </c>
      <c r="T22" s="90">
        <f t="shared" si="4"/>
        <v>-0.33333333333333331</v>
      </c>
      <c r="U22" s="91">
        <f t="shared" si="5"/>
        <v>0</v>
      </c>
      <c r="V22" s="90"/>
      <c r="W22" s="1"/>
    </row>
    <row r="23" spans="1:23" ht="12.75" customHeight="1" x14ac:dyDescent="0.2">
      <c r="A23" s="82" t="str">
        <f>Admin2!D352</f>
        <v/>
      </c>
      <c r="B23" s="82" t="str">
        <f>IF(Admin2!E352=0,"",Admin2!E352)</f>
        <v/>
      </c>
      <c r="C23" s="84">
        <f>Admin2!A352</f>
        <v>44181</v>
      </c>
      <c r="D23" s="85" t="str">
        <f>Admin2!B352</f>
        <v>Onsdag</v>
      </c>
      <c r="E23" s="123"/>
      <c r="F23" s="124"/>
      <c r="G23" s="125"/>
      <c r="H23" s="126"/>
      <c r="I23" s="125"/>
      <c r="J23" s="124"/>
      <c r="K23" s="86">
        <f t="shared" si="0"/>
        <v>0</v>
      </c>
      <c r="L23" s="126">
        <v>0.33333333333333331</v>
      </c>
      <c r="M23" s="127"/>
      <c r="N23" s="87">
        <f t="shared" si="1"/>
        <v>0</v>
      </c>
      <c r="O23" s="88">
        <f t="shared" si="6"/>
        <v>0</v>
      </c>
      <c r="P23" s="128"/>
      <c r="Q23" s="89" t="str">
        <f t="shared" si="2"/>
        <v/>
      </c>
      <c r="R23" s="90">
        <f t="shared" ref="R23:S23" si="21">K23</f>
        <v>0</v>
      </c>
      <c r="S23" s="90">
        <f t="shared" si="21"/>
        <v>0.33333333333333331</v>
      </c>
      <c r="T23" s="90">
        <f t="shared" si="4"/>
        <v>-0.33333333333333331</v>
      </c>
      <c r="U23" s="91">
        <f t="shared" si="5"/>
        <v>0</v>
      </c>
      <c r="V23" s="90"/>
      <c r="W23" s="1"/>
    </row>
    <row r="24" spans="1:23" ht="12.75" customHeight="1" x14ac:dyDescent="0.2">
      <c r="A24" s="82" t="str">
        <f>Admin2!D353</f>
        <v/>
      </c>
      <c r="B24" s="82" t="str">
        <f>IF(Admin2!E353=0,"",Admin2!E353)</f>
        <v/>
      </c>
      <c r="C24" s="84">
        <f>Admin2!A353</f>
        <v>44182</v>
      </c>
      <c r="D24" s="85" t="str">
        <f>Admin2!B353</f>
        <v>Torsdag</v>
      </c>
      <c r="E24" s="123"/>
      <c r="F24" s="124"/>
      <c r="G24" s="125"/>
      <c r="H24" s="126"/>
      <c r="I24" s="125"/>
      <c r="J24" s="124"/>
      <c r="K24" s="86">
        <f t="shared" si="0"/>
        <v>0</v>
      </c>
      <c r="L24" s="126">
        <v>0.33333333333333331</v>
      </c>
      <c r="M24" s="127"/>
      <c r="N24" s="87">
        <f t="shared" si="1"/>
        <v>0</v>
      </c>
      <c r="O24" s="88">
        <f t="shared" si="6"/>
        <v>0</v>
      </c>
      <c r="P24" s="128"/>
      <c r="Q24" s="89" t="str">
        <f t="shared" si="2"/>
        <v/>
      </c>
      <c r="R24" s="90">
        <f t="shared" ref="R24:S24" si="22">K24</f>
        <v>0</v>
      </c>
      <c r="S24" s="90">
        <f t="shared" si="22"/>
        <v>0.33333333333333331</v>
      </c>
      <c r="T24" s="90">
        <f t="shared" si="4"/>
        <v>-0.33333333333333331</v>
      </c>
      <c r="U24" s="91">
        <f t="shared" si="5"/>
        <v>0</v>
      </c>
      <c r="V24" s="90"/>
      <c r="W24" s="1"/>
    </row>
    <row r="25" spans="1:23" ht="12.75" customHeight="1" x14ac:dyDescent="0.2">
      <c r="A25" s="82" t="str">
        <f>Admin2!D354</f>
        <v/>
      </c>
      <c r="B25" s="82" t="str">
        <f>IF(Admin2!E354=0,"",Admin2!E354)</f>
        <v/>
      </c>
      <c r="C25" s="84">
        <f>Admin2!A354</f>
        <v>44183</v>
      </c>
      <c r="D25" s="85" t="str">
        <f>Admin2!B354</f>
        <v>Fredag</v>
      </c>
      <c r="E25" s="123"/>
      <c r="F25" s="124"/>
      <c r="G25" s="125"/>
      <c r="H25" s="126"/>
      <c r="I25" s="125"/>
      <c r="J25" s="124"/>
      <c r="K25" s="86">
        <f t="shared" si="0"/>
        <v>0</v>
      </c>
      <c r="L25" s="126">
        <v>0.33333333333333331</v>
      </c>
      <c r="M25" s="127"/>
      <c r="N25" s="87">
        <f t="shared" si="1"/>
        <v>0</v>
      </c>
      <c r="O25" s="88">
        <f t="shared" si="6"/>
        <v>0</v>
      </c>
      <c r="P25" s="128"/>
      <c r="Q25" s="89" t="str">
        <f t="shared" si="2"/>
        <v/>
      </c>
      <c r="R25" s="90">
        <f t="shared" ref="R25:S25" si="23">K25</f>
        <v>0</v>
      </c>
      <c r="S25" s="90">
        <f t="shared" si="23"/>
        <v>0.33333333333333331</v>
      </c>
      <c r="T25" s="90">
        <f t="shared" si="4"/>
        <v>-0.33333333333333331</v>
      </c>
      <c r="U25" s="91">
        <f t="shared" si="5"/>
        <v>0</v>
      </c>
      <c r="V25" s="90"/>
      <c r="W25" s="1"/>
    </row>
    <row r="26" spans="1:23" ht="12.75" customHeight="1" x14ac:dyDescent="0.2">
      <c r="A26" s="82" t="str">
        <f>Admin2!D355</f>
        <v/>
      </c>
      <c r="B26" s="82" t="str">
        <f>IF(Admin2!E355=0,"",Admin2!E355)</f>
        <v/>
      </c>
      <c r="C26" s="84">
        <f>Admin2!A355</f>
        <v>44184</v>
      </c>
      <c r="D26" s="85" t="str">
        <f>Admin2!B355</f>
        <v>Lördag</v>
      </c>
      <c r="E26" s="119"/>
      <c r="F26" s="120"/>
      <c r="G26" s="121"/>
      <c r="H26" s="122"/>
      <c r="I26" s="121"/>
      <c r="J26" s="120"/>
      <c r="K26" s="86">
        <f t="shared" si="0"/>
        <v>0</v>
      </c>
      <c r="L26" s="122"/>
      <c r="M26" s="127"/>
      <c r="N26" s="87">
        <f t="shared" si="1"/>
        <v>0</v>
      </c>
      <c r="O26" s="88">
        <f t="shared" si="6"/>
        <v>0</v>
      </c>
      <c r="P26" s="128"/>
      <c r="Q26" s="89" t="str">
        <f t="shared" si="2"/>
        <v/>
      </c>
      <c r="R26" s="90">
        <f t="shared" ref="R26:S26" si="24">K26</f>
        <v>0</v>
      </c>
      <c r="S26" s="90">
        <f t="shared" si="24"/>
        <v>0</v>
      </c>
      <c r="T26" s="90">
        <f t="shared" si="4"/>
        <v>0</v>
      </c>
      <c r="U26" s="91">
        <f t="shared" si="5"/>
        <v>0</v>
      </c>
      <c r="V26" s="90"/>
      <c r="W26" s="1"/>
    </row>
    <row r="27" spans="1:23" ht="12.75" customHeight="1" x14ac:dyDescent="0.2">
      <c r="A27" s="82" t="str">
        <f>Admin2!D356</f>
        <v/>
      </c>
      <c r="B27" s="82" t="str">
        <f>IF(Admin2!E356=0,"",Admin2!E356)</f>
        <v/>
      </c>
      <c r="C27" s="84">
        <f>Admin2!A356</f>
        <v>44185</v>
      </c>
      <c r="D27" s="85" t="str">
        <f>Admin2!B356</f>
        <v>Söndag</v>
      </c>
      <c r="E27" s="119"/>
      <c r="F27" s="120"/>
      <c r="G27" s="121"/>
      <c r="H27" s="122"/>
      <c r="I27" s="121"/>
      <c r="J27" s="120"/>
      <c r="K27" s="86">
        <f t="shared" si="0"/>
        <v>0</v>
      </c>
      <c r="L27" s="122"/>
      <c r="M27" s="127"/>
      <c r="N27" s="87">
        <f t="shared" si="1"/>
        <v>0</v>
      </c>
      <c r="O27" s="88">
        <f t="shared" si="6"/>
        <v>0</v>
      </c>
      <c r="P27" s="128"/>
      <c r="Q27" s="89" t="str">
        <f t="shared" si="2"/>
        <v/>
      </c>
      <c r="R27" s="90">
        <f t="shared" ref="R27:S27" si="25">K27</f>
        <v>0</v>
      </c>
      <c r="S27" s="90">
        <f t="shared" si="25"/>
        <v>0</v>
      </c>
      <c r="T27" s="90">
        <f t="shared" si="4"/>
        <v>0</v>
      </c>
      <c r="U27" s="91">
        <f t="shared" si="5"/>
        <v>0</v>
      </c>
      <c r="V27" s="90"/>
      <c r="W27" s="1"/>
    </row>
    <row r="28" spans="1:23" ht="12.75" customHeight="1" x14ac:dyDescent="0.2">
      <c r="A28" s="82" t="str">
        <f>Admin2!D357</f>
        <v/>
      </c>
      <c r="B28" s="82" t="str">
        <f>IF(Admin2!E357=0,"",Admin2!E357)</f>
        <v>v 52</v>
      </c>
      <c r="C28" s="84">
        <f>Admin2!A357</f>
        <v>44186</v>
      </c>
      <c r="D28" s="85" t="str">
        <f>Admin2!B357</f>
        <v>Måndag</v>
      </c>
      <c r="E28" s="123"/>
      <c r="F28" s="124"/>
      <c r="G28" s="125"/>
      <c r="H28" s="126"/>
      <c r="I28" s="125"/>
      <c r="J28" s="124"/>
      <c r="K28" s="86">
        <f t="shared" si="0"/>
        <v>0</v>
      </c>
      <c r="L28" s="126">
        <v>0.33333333333333331</v>
      </c>
      <c r="M28" s="127"/>
      <c r="N28" s="87">
        <f t="shared" si="1"/>
        <v>0</v>
      </c>
      <c r="O28" s="88">
        <f t="shared" si="6"/>
        <v>0</v>
      </c>
      <c r="P28" s="128"/>
      <c r="Q28" s="89" t="str">
        <f t="shared" si="2"/>
        <v/>
      </c>
      <c r="R28" s="90">
        <f t="shared" ref="R28:S28" si="26">K28</f>
        <v>0</v>
      </c>
      <c r="S28" s="90">
        <f t="shared" si="26"/>
        <v>0.33333333333333331</v>
      </c>
      <c r="T28" s="90">
        <f t="shared" si="4"/>
        <v>-0.33333333333333331</v>
      </c>
      <c r="U28" s="91">
        <f t="shared" si="5"/>
        <v>0</v>
      </c>
      <c r="V28" s="90"/>
      <c r="W28" s="1"/>
    </row>
    <row r="29" spans="1:23" ht="12.75" customHeight="1" x14ac:dyDescent="0.2">
      <c r="A29" s="82" t="str">
        <f>Admin2!D358</f>
        <v/>
      </c>
      <c r="B29" s="82" t="str">
        <f>IF(Admin2!E358=0,"",Admin2!E358)</f>
        <v/>
      </c>
      <c r="C29" s="84">
        <f>Admin2!A358</f>
        <v>44187</v>
      </c>
      <c r="D29" s="85" t="str">
        <f>Admin2!B358</f>
        <v>Tisdag</v>
      </c>
      <c r="E29" s="123"/>
      <c r="F29" s="124"/>
      <c r="G29" s="125"/>
      <c r="H29" s="126"/>
      <c r="I29" s="125"/>
      <c r="J29" s="124"/>
      <c r="K29" s="86">
        <f t="shared" si="0"/>
        <v>0</v>
      </c>
      <c r="L29" s="126">
        <v>0.33333333333333331</v>
      </c>
      <c r="M29" s="127"/>
      <c r="N29" s="87">
        <f t="shared" si="1"/>
        <v>0</v>
      </c>
      <c r="O29" s="88">
        <f t="shared" si="6"/>
        <v>0</v>
      </c>
      <c r="P29" s="128"/>
      <c r="Q29" s="89" t="str">
        <f t="shared" si="2"/>
        <v/>
      </c>
      <c r="R29" s="90">
        <f t="shared" ref="R29:S29" si="27">K29</f>
        <v>0</v>
      </c>
      <c r="S29" s="90">
        <f t="shared" si="27"/>
        <v>0.33333333333333331</v>
      </c>
      <c r="T29" s="90">
        <f t="shared" si="4"/>
        <v>-0.33333333333333331</v>
      </c>
      <c r="U29" s="91">
        <f t="shared" si="5"/>
        <v>0</v>
      </c>
      <c r="V29" s="90"/>
      <c r="W29" s="1"/>
    </row>
    <row r="30" spans="1:23" ht="12.75" customHeight="1" x14ac:dyDescent="0.2">
      <c r="A30" s="82" t="str">
        <f>Admin2!D359</f>
        <v/>
      </c>
      <c r="B30" s="82" t="str">
        <f>IF(Admin2!E359=0,"",Admin2!E359)</f>
        <v/>
      </c>
      <c r="C30" s="84">
        <f>Admin2!A359</f>
        <v>44188</v>
      </c>
      <c r="D30" s="85" t="str">
        <f>Admin2!B359</f>
        <v>Onsdag</v>
      </c>
      <c r="E30" s="123"/>
      <c r="F30" s="124"/>
      <c r="G30" s="125"/>
      <c r="H30" s="126"/>
      <c r="I30" s="125"/>
      <c r="J30" s="124"/>
      <c r="K30" s="86">
        <f t="shared" si="0"/>
        <v>0</v>
      </c>
      <c r="L30" s="126">
        <v>0.33333333333333331</v>
      </c>
      <c r="M30" s="127"/>
      <c r="N30" s="87">
        <f t="shared" si="1"/>
        <v>0</v>
      </c>
      <c r="O30" s="88">
        <f t="shared" si="6"/>
        <v>0</v>
      </c>
      <c r="P30" s="128"/>
      <c r="Q30" s="89" t="str">
        <f t="shared" si="2"/>
        <v/>
      </c>
      <c r="R30" s="90">
        <f t="shared" ref="R30:S30" si="28">K30</f>
        <v>0</v>
      </c>
      <c r="S30" s="90">
        <f t="shared" si="28"/>
        <v>0.33333333333333331</v>
      </c>
      <c r="T30" s="90">
        <f t="shared" si="4"/>
        <v>-0.33333333333333331</v>
      </c>
      <c r="U30" s="91">
        <f t="shared" si="5"/>
        <v>0</v>
      </c>
      <c r="V30" s="90"/>
      <c r="W30" s="1"/>
    </row>
    <row r="31" spans="1:23" ht="12.75" customHeight="1" x14ac:dyDescent="0.2">
      <c r="A31" s="82" t="str">
        <f>Admin2!D360</f>
        <v>Julafton</v>
      </c>
      <c r="B31" s="82" t="str">
        <f>IF(Admin2!E360=0,"",Admin2!E360)</f>
        <v/>
      </c>
      <c r="C31" s="84">
        <f>Admin2!A360</f>
        <v>44189</v>
      </c>
      <c r="D31" s="85" t="str">
        <f>Admin2!B360</f>
        <v>Torsdag</v>
      </c>
      <c r="E31" s="119"/>
      <c r="F31" s="120"/>
      <c r="G31" s="121"/>
      <c r="H31" s="122"/>
      <c r="I31" s="121"/>
      <c r="J31" s="120"/>
      <c r="K31" s="86">
        <f t="shared" si="0"/>
        <v>0</v>
      </c>
      <c r="L31" s="122"/>
      <c r="M31" s="127"/>
      <c r="N31" s="87">
        <f t="shared" si="1"/>
        <v>0</v>
      </c>
      <c r="O31" s="88">
        <f t="shared" si="6"/>
        <v>0</v>
      </c>
      <c r="P31" s="128"/>
      <c r="Q31" s="89" t="str">
        <f t="shared" si="2"/>
        <v/>
      </c>
      <c r="R31" s="90">
        <f t="shared" ref="R31:S31" si="29">K31</f>
        <v>0</v>
      </c>
      <c r="S31" s="90">
        <f t="shared" si="29"/>
        <v>0</v>
      </c>
      <c r="T31" s="90">
        <f t="shared" si="4"/>
        <v>0</v>
      </c>
      <c r="U31" s="91">
        <f t="shared" si="5"/>
        <v>0</v>
      </c>
      <c r="V31" s="90"/>
      <c r="W31" s="1"/>
    </row>
    <row r="32" spans="1:23" ht="12.75" customHeight="1" x14ac:dyDescent="0.2">
      <c r="A32" s="82" t="str">
        <f>Admin2!D361</f>
        <v>Juldagen</v>
      </c>
      <c r="B32" s="82" t="str">
        <f>IF(Admin2!E361=0,"",Admin2!E361)</f>
        <v/>
      </c>
      <c r="C32" s="84">
        <f>Admin2!A361</f>
        <v>44190</v>
      </c>
      <c r="D32" s="85" t="str">
        <f>Admin2!B361</f>
        <v>Fredag</v>
      </c>
      <c r="E32" s="119"/>
      <c r="F32" s="120"/>
      <c r="G32" s="121"/>
      <c r="H32" s="122"/>
      <c r="I32" s="121"/>
      <c r="J32" s="120"/>
      <c r="K32" s="86">
        <f t="shared" si="0"/>
        <v>0</v>
      </c>
      <c r="L32" s="122"/>
      <c r="M32" s="127"/>
      <c r="N32" s="87">
        <f t="shared" si="1"/>
        <v>0</v>
      </c>
      <c r="O32" s="88">
        <f t="shared" si="6"/>
        <v>0</v>
      </c>
      <c r="P32" s="128"/>
      <c r="Q32" s="89" t="str">
        <f t="shared" si="2"/>
        <v/>
      </c>
      <c r="R32" s="90">
        <f t="shared" ref="R32:S32" si="30">K32</f>
        <v>0</v>
      </c>
      <c r="S32" s="90">
        <f t="shared" si="30"/>
        <v>0</v>
      </c>
      <c r="T32" s="90">
        <f t="shared" si="4"/>
        <v>0</v>
      </c>
      <c r="U32" s="91">
        <f t="shared" si="5"/>
        <v>0</v>
      </c>
      <c r="V32" s="90"/>
      <c r="W32" s="1"/>
    </row>
    <row r="33" spans="1:23" ht="12.75" customHeight="1" x14ac:dyDescent="0.2">
      <c r="A33" s="82" t="str">
        <f>Admin2!D362</f>
        <v>Annand jul</v>
      </c>
      <c r="B33" s="82" t="str">
        <f>IF(Admin2!E362=0,"",Admin2!E362)</f>
        <v/>
      </c>
      <c r="C33" s="84">
        <f>Admin2!A362</f>
        <v>44191</v>
      </c>
      <c r="D33" s="85" t="str">
        <f>Admin2!B362</f>
        <v>Lördag</v>
      </c>
      <c r="E33" s="119"/>
      <c r="F33" s="120"/>
      <c r="G33" s="121"/>
      <c r="H33" s="122"/>
      <c r="I33" s="121"/>
      <c r="J33" s="120"/>
      <c r="K33" s="86">
        <f t="shared" si="0"/>
        <v>0</v>
      </c>
      <c r="L33" s="122"/>
      <c r="M33" s="127"/>
      <c r="N33" s="87">
        <f t="shared" si="1"/>
        <v>0</v>
      </c>
      <c r="O33" s="88">
        <f t="shared" si="6"/>
        <v>0</v>
      </c>
      <c r="P33" s="128"/>
      <c r="Q33" s="89" t="str">
        <f t="shared" si="2"/>
        <v/>
      </c>
      <c r="R33" s="90">
        <f t="shared" ref="R33:S33" si="31">K33</f>
        <v>0</v>
      </c>
      <c r="S33" s="90">
        <f t="shared" si="31"/>
        <v>0</v>
      </c>
      <c r="T33" s="90">
        <f t="shared" si="4"/>
        <v>0</v>
      </c>
      <c r="U33" s="91">
        <f t="shared" si="5"/>
        <v>0</v>
      </c>
      <c r="V33" s="90"/>
      <c r="W33" s="1"/>
    </row>
    <row r="34" spans="1:23" ht="12.75" customHeight="1" x14ac:dyDescent="0.2">
      <c r="A34" s="82" t="str">
        <f>Admin2!D363</f>
        <v/>
      </c>
      <c r="B34" s="82" t="str">
        <f>IF(Admin2!E363=0,"",Admin2!E363)</f>
        <v/>
      </c>
      <c r="C34" s="84">
        <f>Admin2!A363</f>
        <v>44192</v>
      </c>
      <c r="D34" s="85" t="str">
        <f>Admin2!B363</f>
        <v>Söndag</v>
      </c>
      <c r="E34" s="119"/>
      <c r="F34" s="120"/>
      <c r="G34" s="121"/>
      <c r="H34" s="122"/>
      <c r="I34" s="121"/>
      <c r="J34" s="120"/>
      <c r="K34" s="86">
        <f t="shared" si="0"/>
        <v>0</v>
      </c>
      <c r="L34" s="122"/>
      <c r="M34" s="127"/>
      <c r="N34" s="87">
        <f t="shared" si="1"/>
        <v>0</v>
      </c>
      <c r="O34" s="88">
        <f t="shared" si="6"/>
        <v>0</v>
      </c>
      <c r="P34" s="128"/>
      <c r="Q34" s="89" t="str">
        <f t="shared" si="2"/>
        <v/>
      </c>
      <c r="R34" s="90">
        <f t="shared" ref="R34:S34" si="32">K34</f>
        <v>0</v>
      </c>
      <c r="S34" s="90">
        <f t="shared" si="32"/>
        <v>0</v>
      </c>
      <c r="T34" s="90">
        <f t="shared" si="4"/>
        <v>0</v>
      </c>
      <c r="U34" s="91">
        <f t="shared" si="5"/>
        <v>0</v>
      </c>
      <c r="V34" s="90"/>
      <c r="W34" s="1"/>
    </row>
    <row r="35" spans="1:23" ht="12.75" customHeight="1" x14ac:dyDescent="0.2">
      <c r="A35" s="82" t="str">
        <f>Admin2!D364</f>
        <v/>
      </c>
      <c r="B35" s="82" t="str">
        <f>IF(Admin2!E364=0,"",Admin2!E364)</f>
        <v>v 53</v>
      </c>
      <c r="C35" s="84">
        <f>Admin2!A364</f>
        <v>44193</v>
      </c>
      <c r="D35" s="85" t="str">
        <f>Admin2!B364</f>
        <v>Måndag</v>
      </c>
      <c r="E35" s="123"/>
      <c r="F35" s="124"/>
      <c r="G35" s="125"/>
      <c r="H35" s="126"/>
      <c r="I35" s="125"/>
      <c r="J35" s="124"/>
      <c r="K35" s="86">
        <f t="shared" si="0"/>
        <v>0</v>
      </c>
      <c r="L35" s="126">
        <v>0.33333333333333331</v>
      </c>
      <c r="M35" s="127"/>
      <c r="N35" s="87">
        <f t="shared" si="1"/>
        <v>0</v>
      </c>
      <c r="O35" s="88">
        <f t="shared" si="6"/>
        <v>0</v>
      </c>
      <c r="P35" s="128"/>
      <c r="Q35" s="89" t="str">
        <f t="shared" si="2"/>
        <v/>
      </c>
      <c r="R35" s="90">
        <f t="shared" ref="R35:S35" si="33">K35</f>
        <v>0</v>
      </c>
      <c r="S35" s="90">
        <f t="shared" si="33"/>
        <v>0.33333333333333331</v>
      </c>
      <c r="T35" s="90">
        <f t="shared" si="4"/>
        <v>-0.33333333333333331</v>
      </c>
      <c r="U35" s="91">
        <f t="shared" si="5"/>
        <v>0</v>
      </c>
      <c r="V35" s="90"/>
      <c r="W35" s="1"/>
    </row>
    <row r="36" spans="1:23" ht="12.75" customHeight="1" x14ac:dyDescent="0.2">
      <c r="A36" s="82" t="str">
        <f>Admin2!D365</f>
        <v/>
      </c>
      <c r="B36" s="82" t="str">
        <f>IF(Admin2!E365=0,"",Admin2!E365)</f>
        <v/>
      </c>
      <c r="C36" s="84">
        <f>Admin2!A365</f>
        <v>44194</v>
      </c>
      <c r="D36" s="85" t="str">
        <f>Admin2!B365</f>
        <v>Tisdag</v>
      </c>
      <c r="E36" s="123"/>
      <c r="F36" s="124"/>
      <c r="G36" s="125"/>
      <c r="H36" s="126"/>
      <c r="I36" s="125"/>
      <c r="J36" s="124"/>
      <c r="K36" s="86">
        <f t="shared" si="0"/>
        <v>0</v>
      </c>
      <c r="L36" s="126">
        <v>0.33333333333333331</v>
      </c>
      <c r="M36" s="127"/>
      <c r="N36" s="87">
        <f t="shared" si="1"/>
        <v>0</v>
      </c>
      <c r="O36" s="88">
        <f t="shared" si="6"/>
        <v>0</v>
      </c>
      <c r="P36" s="128"/>
      <c r="Q36" s="89" t="str">
        <f t="shared" si="2"/>
        <v/>
      </c>
      <c r="R36" s="90">
        <f t="shared" ref="R36:S36" si="34">K36</f>
        <v>0</v>
      </c>
      <c r="S36" s="90">
        <f t="shared" si="34"/>
        <v>0.33333333333333331</v>
      </c>
      <c r="T36" s="90">
        <f t="shared" si="4"/>
        <v>-0.33333333333333331</v>
      </c>
      <c r="U36" s="91">
        <f t="shared" si="5"/>
        <v>0</v>
      </c>
      <c r="V36" s="90"/>
      <c r="W36" s="1"/>
    </row>
    <row r="37" spans="1:23" ht="12.75" customHeight="1" x14ac:dyDescent="0.2">
      <c r="A37" s="82" t="str">
        <f>Admin2!D366</f>
        <v/>
      </c>
      <c r="B37" s="82" t="str">
        <f>IF(Admin2!E366=0,"",Admin2!E366)</f>
        <v/>
      </c>
      <c r="C37" s="84">
        <f>Admin2!A366</f>
        <v>44195</v>
      </c>
      <c r="D37" s="85" t="str">
        <f>Admin2!B366</f>
        <v>Onsdag</v>
      </c>
      <c r="E37" s="123"/>
      <c r="F37" s="124"/>
      <c r="G37" s="125"/>
      <c r="H37" s="126"/>
      <c r="I37" s="125"/>
      <c r="J37" s="124"/>
      <c r="K37" s="86">
        <f t="shared" si="0"/>
        <v>0</v>
      </c>
      <c r="L37" s="126">
        <v>0.33333333333333331</v>
      </c>
      <c r="M37" s="127"/>
      <c r="N37" s="87">
        <f t="shared" si="1"/>
        <v>0</v>
      </c>
      <c r="O37" s="88">
        <f t="shared" si="6"/>
        <v>0</v>
      </c>
      <c r="P37" s="128"/>
      <c r="Q37" s="89" t="str">
        <f t="shared" si="2"/>
        <v/>
      </c>
      <c r="R37" s="90">
        <f t="shared" ref="R37:S37" si="35">K37</f>
        <v>0</v>
      </c>
      <c r="S37" s="90">
        <f t="shared" si="35"/>
        <v>0.33333333333333331</v>
      </c>
      <c r="T37" s="90">
        <f t="shared" si="4"/>
        <v>-0.33333333333333331</v>
      </c>
      <c r="U37" s="91">
        <f t="shared" si="5"/>
        <v>0</v>
      </c>
      <c r="V37" s="90"/>
      <c r="W37" s="1"/>
    </row>
    <row r="38" spans="1:23" ht="12.75" customHeight="1" x14ac:dyDescent="0.2">
      <c r="A38" s="82" t="str">
        <f>Admin2!D367</f>
        <v>Nyårsafton</v>
      </c>
      <c r="B38" s="82" t="str">
        <f>IF(Admin2!E367=0,"",Admin2!E367)</f>
        <v/>
      </c>
      <c r="C38" s="84">
        <f>Admin2!A367</f>
        <v>44196</v>
      </c>
      <c r="D38" s="85" t="str">
        <f>Admin2!B367</f>
        <v>Torsdag</v>
      </c>
      <c r="E38" s="119"/>
      <c r="F38" s="120"/>
      <c r="G38" s="121"/>
      <c r="H38" s="122"/>
      <c r="I38" s="121"/>
      <c r="J38" s="120"/>
      <c r="K38" s="86">
        <f t="shared" si="0"/>
        <v>0</v>
      </c>
      <c r="L38" s="122"/>
      <c r="M38" s="127"/>
      <c r="N38" s="87">
        <f t="shared" si="1"/>
        <v>0</v>
      </c>
      <c r="O38" s="88">
        <f t="shared" si="6"/>
        <v>0</v>
      </c>
      <c r="P38" s="128"/>
      <c r="Q38" s="89" t="str">
        <f t="shared" si="2"/>
        <v/>
      </c>
      <c r="R38" s="90">
        <f t="shared" ref="R38:S38" si="36">K38</f>
        <v>0</v>
      </c>
      <c r="S38" s="90">
        <f t="shared" si="36"/>
        <v>0</v>
      </c>
      <c r="T38" s="90">
        <f t="shared" si="4"/>
        <v>0</v>
      </c>
      <c r="U38" s="91">
        <f t="shared" si="5"/>
        <v>0</v>
      </c>
      <c r="V38" s="90"/>
      <c r="W38" s="1"/>
    </row>
    <row r="39" spans="1:23" ht="12.75" customHeight="1" x14ac:dyDescent="0.2">
      <c r="A39" s="51"/>
      <c r="B39" s="51"/>
      <c r="C39" s="51"/>
      <c r="D39" s="96" t="s">
        <v>85</v>
      </c>
      <c r="E39" s="56">
        <f>COUNT(L8:L38)</f>
        <v>20</v>
      </c>
      <c r="F39" s="55"/>
      <c r="G39" s="97" t="s">
        <v>86</v>
      </c>
      <c r="H39" s="56">
        <f>COUNTIF(M8:M38,"Sem")</f>
        <v>0</v>
      </c>
      <c r="I39" s="51"/>
      <c r="J39" s="58" t="s">
        <v>87</v>
      </c>
      <c r="K39" s="98">
        <f t="shared" ref="K39:L39" si="37">SUM(K8:K38)</f>
        <v>0</v>
      </c>
      <c r="L39" s="98">
        <f t="shared" si="37"/>
        <v>6.6666666666666643</v>
      </c>
      <c r="M39" s="99"/>
      <c r="N39" s="100" t="s">
        <v>88</v>
      </c>
      <c r="O39" s="1"/>
      <c r="P39" s="1"/>
      <c r="Q39" s="60">
        <f>SUM(Q8:Q38)</f>
        <v>0</v>
      </c>
      <c r="R39" s="1"/>
      <c r="S39" s="1"/>
      <c r="T39" s="1"/>
      <c r="U39" s="1"/>
      <c r="V39" s="1"/>
      <c r="W39" s="1"/>
    </row>
    <row r="40" spans="1:23" ht="12.75" customHeight="1" x14ac:dyDescent="0.2">
      <c r="A40" s="51"/>
      <c r="B40" s="51"/>
      <c r="C40" s="51"/>
      <c r="D40" s="51"/>
      <c r="E40" s="55"/>
      <c r="F40" s="55"/>
      <c r="G40" s="55"/>
      <c r="H40" s="55"/>
      <c r="I40" s="1"/>
      <c r="J40" s="58" t="s">
        <v>89</v>
      </c>
      <c r="K40" s="101">
        <f>SUM(Uppstart!C21)</f>
        <v>1</v>
      </c>
      <c r="L40" s="102">
        <f>SUM(Uppstart!E21)</f>
        <v>6.666666666666667</v>
      </c>
      <c r="M40" s="56"/>
      <c r="N40" s="60">
        <f>SUM(N8:N38)</f>
        <v>0</v>
      </c>
      <c r="O40" s="1"/>
      <c r="P40" s="1"/>
      <c r="Q40" s="1"/>
      <c r="R40" s="1"/>
      <c r="S40" s="1"/>
      <c r="T40" s="1"/>
      <c r="U40" s="1"/>
      <c r="V40" s="1"/>
      <c r="W40" s="1"/>
    </row>
  </sheetData>
  <sheetProtection algorithmName="SHA-512" hashValue="rmoFnzav+4ZAwSxzubY2opRVO+DeIP4fMuBm56VYFkQ1ao1dTL/u0bljx/RnjWsnAgmQ/MOBWX5FFVWYmr7fPQ==" saltValue="6IfkYbCHiGoCkCg7sP8TBw==" spinCount="100000" sheet="1" selectLockedCells="1"/>
  <mergeCells count="7">
    <mergeCell ref="A7:M7"/>
    <mergeCell ref="I1:L1"/>
    <mergeCell ref="M1:O1"/>
    <mergeCell ref="I2:O2"/>
    <mergeCell ref="A4:D4"/>
    <mergeCell ref="G4:K4"/>
    <mergeCell ref="E5:K5"/>
  </mergeCells>
  <conditionalFormatting sqref="D8:D38">
    <cfRule type="cellIs" dxfId="3" priority="1" operator="equal">
      <formula>"Lördag"</formula>
    </cfRule>
  </conditionalFormatting>
  <conditionalFormatting sqref="D8:D38">
    <cfRule type="cellIs" dxfId="2" priority="2" operator="equal">
      <formula>"Söndag"</formula>
    </cfRule>
  </conditionalFormatting>
  <conditionalFormatting sqref="A8:B38">
    <cfRule type="cellIs" dxfId="1" priority="3" operator="equal">
      <formula>"Halvdag"</formula>
    </cfRule>
  </conditionalFormatting>
  <conditionalFormatting sqref="G13">
    <cfRule type="cellIs" dxfId="0" priority="4" operator="equal">
      <formula>$D$13</formula>
    </cfRule>
  </conditionalFormatting>
  <dataValidations count="1">
    <dataValidation type="list" allowBlank="1" showInputMessage="1" showErrorMessage="1" prompt="Valbart" sqref="M8:M38" xr:uid="{00000000-0002-0000-0E00-000000000000}">
      <formula1>$W$7:$W$11</formula1>
    </dataValidation>
  </dataValidations>
  <hyperlinks>
    <hyperlink ref="Q1" r:id="rId1" xr:uid="{1D0B6A9C-139D-4A69-AE85-DAB55BA9F75D}"/>
  </hyperlinks>
  <pageMargins left="0.47244094488188981" right="0.31496062992125984" top="0.65" bottom="0.51181102362204722" header="0.33" footer="0"/>
  <pageSetup paperSize="9" scale="95" orientation="landscape" r:id="rId2"/>
  <headerFooter>
    <oddHeader>&amp;C&amp;F</oddHeader>
    <oddFooter>&amp;CSidan &amp;P av</oddFooter>
  </headerFooter>
  <drawing r:id="rId3"/>
  <legacy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ColWidth="14.42578125" defaultRowHeight="15" customHeight="1" x14ac:dyDescent="0.2"/>
  <cols>
    <col min="1" max="26" width="8.7109375" customWidth="1"/>
  </cols>
  <sheetData/>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367"/>
  <sheetViews>
    <sheetView workbookViewId="0">
      <pane ySplit="1" topLeftCell="A2" activePane="bottomLeft" state="frozen"/>
      <selection pane="bottomLeft" activeCell="E7" sqref="E7"/>
    </sheetView>
  </sheetViews>
  <sheetFormatPr defaultColWidth="14.42578125" defaultRowHeight="15" customHeight="1" x14ac:dyDescent="0.2"/>
  <cols>
    <col min="1" max="1" width="10.42578125" customWidth="1"/>
    <col min="2" max="2" width="11.42578125" customWidth="1"/>
    <col min="3" max="5" width="21.85546875" customWidth="1"/>
    <col min="6" max="6" width="10.7109375" customWidth="1"/>
    <col min="7" max="7" width="9.5703125" customWidth="1"/>
    <col min="8" max="8" width="25.28515625" customWidth="1"/>
    <col min="9" max="9" width="13.85546875" customWidth="1"/>
  </cols>
  <sheetData>
    <row r="1" spans="1:9" x14ac:dyDescent="0.25">
      <c r="A1" s="103" t="s">
        <v>100</v>
      </c>
      <c r="B1" s="103" t="s">
        <v>101</v>
      </c>
      <c r="C1" s="104" t="s">
        <v>102</v>
      </c>
      <c r="D1" s="103" t="s">
        <v>103</v>
      </c>
      <c r="E1" s="103" t="s">
        <v>104</v>
      </c>
      <c r="F1" s="105" t="s">
        <v>105</v>
      </c>
      <c r="G1" s="106" t="s">
        <v>106</v>
      </c>
      <c r="H1" s="107"/>
      <c r="I1" s="107"/>
    </row>
    <row r="2" spans="1:9" x14ac:dyDescent="0.25">
      <c r="A2" s="108">
        <v>43831</v>
      </c>
      <c r="B2" s="107" t="s">
        <v>110</v>
      </c>
      <c r="C2" s="107" t="str">
        <f t="shared" ref="C2:C366" si="0">IF(ISERROR(VLOOKUP(A2,$F$12:$H$43,3,FALSE)),"",VLOOKUP(A2,$F$12:$H$43,3,FALSE))</f>
        <v>Nyårsdagen</v>
      </c>
      <c r="D2" s="107" t="str">
        <f t="shared" ref="D2:D366" si="1">IF(ISERROR(VLOOKUP(A2,$F$12:$I$43,4,FALSE)),"",VLOOKUP(A2,$F$12:$I$43,4,FALSE))</f>
        <v>Nyårsdgn</v>
      </c>
      <c r="E2" s="107" t="s">
        <v>107</v>
      </c>
      <c r="F2" s="109">
        <v>1</v>
      </c>
      <c r="G2" s="110" t="s">
        <v>108</v>
      </c>
      <c r="H2" s="107"/>
      <c r="I2" s="107"/>
    </row>
    <row r="3" spans="1:9" x14ac:dyDescent="0.25">
      <c r="A3" s="108">
        <v>43832</v>
      </c>
      <c r="B3" s="107" t="str">
        <f t="shared" ref="B3" si="2">VLOOKUP(WEEKDAY(A3,2),$F$2:$G$8,2,FALSE)</f>
        <v>Torsdag</v>
      </c>
      <c r="C3" s="107" t="str">
        <f t="shared" si="0"/>
        <v/>
      </c>
      <c r="D3" s="107" t="str">
        <f t="shared" si="1"/>
        <v/>
      </c>
      <c r="E3" s="107"/>
      <c r="F3" s="109">
        <v>2</v>
      </c>
      <c r="G3" s="110" t="s">
        <v>109</v>
      </c>
      <c r="H3" s="107"/>
      <c r="I3" s="107"/>
    </row>
    <row r="4" spans="1:9" x14ac:dyDescent="0.25">
      <c r="A4" s="108">
        <v>43833</v>
      </c>
      <c r="B4" s="107" t="str">
        <f t="shared" ref="B4:B67" si="3">VLOOKUP(WEEKDAY(A4,2),$F$2:$G$8,2,FALSE)</f>
        <v>Fredag</v>
      </c>
      <c r="C4" s="107" t="str">
        <f t="shared" si="0"/>
        <v/>
      </c>
      <c r="D4" s="107" t="str">
        <f t="shared" si="1"/>
        <v/>
      </c>
      <c r="E4" s="107"/>
      <c r="F4" s="109">
        <v>3</v>
      </c>
      <c r="G4" s="110" t="s">
        <v>110</v>
      </c>
      <c r="H4" s="107"/>
      <c r="I4" s="107"/>
    </row>
    <row r="5" spans="1:9" x14ac:dyDescent="0.25">
      <c r="A5" s="108">
        <v>43834</v>
      </c>
      <c r="B5" s="107" t="str">
        <f t="shared" si="3"/>
        <v>Lördag</v>
      </c>
      <c r="C5" s="107" t="str">
        <f t="shared" si="0"/>
        <v/>
      </c>
      <c r="D5" s="107" t="str">
        <f t="shared" si="1"/>
        <v/>
      </c>
      <c r="E5" s="107"/>
      <c r="F5" s="109">
        <v>4</v>
      </c>
      <c r="G5" s="110" t="s">
        <v>111</v>
      </c>
      <c r="H5" s="107"/>
      <c r="I5" s="107"/>
    </row>
    <row r="6" spans="1:9" x14ac:dyDescent="0.25">
      <c r="A6" s="108">
        <v>43835</v>
      </c>
      <c r="B6" s="107" t="str">
        <f t="shared" si="3"/>
        <v>Söndag</v>
      </c>
      <c r="C6" s="107" t="str">
        <f t="shared" si="0"/>
        <v/>
      </c>
      <c r="D6" s="107" t="str">
        <f t="shared" si="1"/>
        <v/>
      </c>
      <c r="E6" s="107"/>
      <c r="F6" s="109">
        <v>5</v>
      </c>
      <c r="G6" s="110" t="s">
        <v>112</v>
      </c>
      <c r="H6" s="107"/>
      <c r="I6" s="107"/>
    </row>
    <row r="7" spans="1:9" x14ac:dyDescent="0.25">
      <c r="A7" s="108">
        <v>43836</v>
      </c>
      <c r="B7" s="107" t="str">
        <f t="shared" si="3"/>
        <v>Måndag</v>
      </c>
      <c r="C7" s="107" t="str">
        <f t="shared" si="0"/>
        <v>Trettondedag jul</v>
      </c>
      <c r="D7" s="107" t="str">
        <f t="shared" si="1"/>
        <v>Trettondgn</v>
      </c>
      <c r="E7" s="107" t="s">
        <v>115</v>
      </c>
      <c r="F7" s="109">
        <v>6</v>
      </c>
      <c r="G7" s="110" t="s">
        <v>113</v>
      </c>
      <c r="H7" s="107"/>
      <c r="I7" s="107"/>
    </row>
    <row r="8" spans="1:9" ht="15.75" thickBot="1" x14ac:dyDescent="0.3">
      <c r="A8" s="108">
        <v>43837</v>
      </c>
      <c r="B8" s="107" t="str">
        <f t="shared" si="3"/>
        <v>Tisdag</v>
      </c>
      <c r="C8" s="107" t="str">
        <f t="shared" si="0"/>
        <v/>
      </c>
      <c r="D8" s="107" t="str">
        <f t="shared" si="1"/>
        <v/>
      </c>
      <c r="E8" s="107"/>
      <c r="F8" s="111">
        <v>7</v>
      </c>
      <c r="G8" s="112" t="s">
        <v>114</v>
      </c>
      <c r="H8" s="107"/>
      <c r="I8" s="107"/>
    </row>
    <row r="9" spans="1:9" x14ac:dyDescent="0.25">
      <c r="A9" s="108">
        <v>43838</v>
      </c>
      <c r="B9" s="107" t="str">
        <f t="shared" si="3"/>
        <v>Onsdag</v>
      </c>
      <c r="C9" s="107" t="str">
        <f t="shared" si="0"/>
        <v/>
      </c>
      <c r="D9" s="107" t="str">
        <f t="shared" si="1"/>
        <v/>
      </c>
      <c r="E9" s="107"/>
      <c r="F9" s="107"/>
      <c r="G9" s="107"/>
      <c r="H9" s="107"/>
      <c r="I9" s="107"/>
    </row>
    <row r="10" spans="1:9" ht="15.75" thickBot="1" x14ac:dyDescent="0.3">
      <c r="A10" s="108">
        <v>43839</v>
      </c>
      <c r="B10" s="107" t="str">
        <f t="shared" si="3"/>
        <v>Torsdag</v>
      </c>
      <c r="C10" s="107" t="str">
        <f t="shared" si="0"/>
        <v/>
      </c>
      <c r="D10" s="107" t="str">
        <f t="shared" si="1"/>
        <v/>
      </c>
      <c r="E10" s="107"/>
      <c r="F10" s="197" t="s">
        <v>214</v>
      </c>
      <c r="G10" s="173"/>
      <c r="H10" s="173"/>
      <c r="I10" s="107"/>
    </row>
    <row r="11" spans="1:9" x14ac:dyDescent="0.25">
      <c r="A11" s="108">
        <v>43840</v>
      </c>
      <c r="B11" s="107" t="str">
        <f t="shared" si="3"/>
        <v>Fredag</v>
      </c>
      <c r="C11" s="107" t="str">
        <f t="shared" si="0"/>
        <v/>
      </c>
      <c r="D11" s="107" t="str">
        <f t="shared" si="1"/>
        <v/>
      </c>
      <c r="E11" s="107"/>
      <c r="F11" s="114" t="s">
        <v>100</v>
      </c>
      <c r="G11" s="115" t="s">
        <v>106</v>
      </c>
      <c r="H11" s="115" t="s">
        <v>116</v>
      </c>
      <c r="I11" s="116" t="s">
        <v>117</v>
      </c>
    </row>
    <row r="12" spans="1:9" x14ac:dyDescent="0.25">
      <c r="A12" s="108">
        <v>43841</v>
      </c>
      <c r="B12" s="107" t="str">
        <f t="shared" si="3"/>
        <v>Lördag</v>
      </c>
      <c r="C12" s="107" t="str">
        <f t="shared" si="0"/>
        <v/>
      </c>
      <c r="D12" s="107" t="str">
        <f t="shared" si="1"/>
        <v/>
      </c>
      <c r="E12" s="107"/>
      <c r="F12" s="137">
        <v>43831</v>
      </c>
      <c r="G12" s="138" t="s">
        <v>110</v>
      </c>
      <c r="H12" s="139" t="s">
        <v>118</v>
      </c>
      <c r="I12" s="117" t="s">
        <v>119</v>
      </c>
    </row>
    <row r="13" spans="1:9" x14ac:dyDescent="0.25">
      <c r="A13" s="108">
        <v>43842</v>
      </c>
      <c r="B13" s="107" t="str">
        <f t="shared" si="3"/>
        <v>Söndag</v>
      </c>
      <c r="C13" s="107" t="str">
        <f t="shared" si="0"/>
        <v/>
      </c>
      <c r="D13" s="107" t="str">
        <f t="shared" si="1"/>
        <v/>
      </c>
      <c r="E13" s="107"/>
      <c r="F13" s="137"/>
      <c r="G13" s="138"/>
      <c r="H13" s="139"/>
      <c r="I13" s="117" t="s">
        <v>120</v>
      </c>
    </row>
    <row r="14" spans="1:9" x14ac:dyDescent="0.25">
      <c r="A14" s="108">
        <v>43843</v>
      </c>
      <c r="B14" s="107" t="str">
        <f t="shared" si="3"/>
        <v>Måndag</v>
      </c>
      <c r="C14" s="107" t="str">
        <f t="shared" si="0"/>
        <v/>
      </c>
      <c r="D14" s="107" t="str">
        <f t="shared" si="1"/>
        <v/>
      </c>
      <c r="E14" s="107" t="s">
        <v>125</v>
      </c>
      <c r="F14" s="140">
        <v>43836</v>
      </c>
      <c r="G14" s="141" t="s">
        <v>108</v>
      </c>
      <c r="H14" s="142" t="s">
        <v>121</v>
      </c>
      <c r="I14" s="117" t="s">
        <v>122</v>
      </c>
    </row>
    <row r="15" spans="1:9" x14ac:dyDescent="0.25">
      <c r="A15" s="108">
        <v>43844</v>
      </c>
      <c r="B15" s="107" t="str">
        <f t="shared" si="3"/>
        <v>Tisdag</v>
      </c>
      <c r="C15" s="107" t="str">
        <f t="shared" si="0"/>
        <v/>
      </c>
      <c r="D15" s="107" t="str">
        <f t="shared" si="1"/>
        <v/>
      </c>
      <c r="E15" s="107"/>
      <c r="F15" s="140">
        <v>43875</v>
      </c>
      <c r="G15" s="141" t="s">
        <v>112</v>
      </c>
      <c r="H15" s="142" t="s">
        <v>123</v>
      </c>
      <c r="I15" s="117" t="s">
        <v>124</v>
      </c>
    </row>
    <row r="16" spans="1:9" x14ac:dyDescent="0.25">
      <c r="A16" s="108">
        <v>43845</v>
      </c>
      <c r="B16" s="107" t="str">
        <f t="shared" si="3"/>
        <v>Onsdag</v>
      </c>
      <c r="C16" s="107" t="str">
        <f t="shared" si="0"/>
        <v/>
      </c>
      <c r="D16" s="107" t="str">
        <f t="shared" si="1"/>
        <v/>
      </c>
      <c r="E16" s="107"/>
      <c r="F16" s="140">
        <v>43919</v>
      </c>
      <c r="G16" s="141" t="s">
        <v>114</v>
      </c>
      <c r="H16" s="142" t="s">
        <v>126</v>
      </c>
      <c r="I16" s="117" t="s">
        <v>126</v>
      </c>
    </row>
    <row r="17" spans="1:9" x14ac:dyDescent="0.25">
      <c r="A17" s="108">
        <v>43846</v>
      </c>
      <c r="B17" s="107" t="str">
        <f t="shared" si="3"/>
        <v>Torsdag</v>
      </c>
      <c r="C17" s="107" t="str">
        <f t="shared" si="0"/>
        <v/>
      </c>
      <c r="D17" s="107" t="str">
        <f t="shared" si="1"/>
        <v/>
      </c>
      <c r="E17" s="107"/>
      <c r="F17" s="140"/>
      <c r="G17" s="141"/>
      <c r="H17" s="143"/>
      <c r="I17" s="117"/>
    </row>
    <row r="18" spans="1:9" x14ac:dyDescent="0.25">
      <c r="A18" s="108">
        <v>43847</v>
      </c>
      <c r="B18" s="107" t="str">
        <f t="shared" si="3"/>
        <v>Fredag</v>
      </c>
      <c r="C18" s="107" t="str">
        <f t="shared" si="0"/>
        <v/>
      </c>
      <c r="D18" s="107" t="str">
        <f t="shared" si="1"/>
        <v/>
      </c>
      <c r="E18" s="107"/>
      <c r="F18" s="140">
        <v>43930</v>
      </c>
      <c r="G18" s="141" t="s">
        <v>111</v>
      </c>
      <c r="H18" s="143" t="s">
        <v>127</v>
      </c>
      <c r="I18" s="117" t="s">
        <v>120</v>
      </c>
    </row>
    <row r="19" spans="1:9" x14ac:dyDescent="0.25">
      <c r="A19" s="108">
        <v>43848</v>
      </c>
      <c r="B19" s="107" t="str">
        <f t="shared" si="3"/>
        <v>Lördag</v>
      </c>
      <c r="C19" s="107" t="str">
        <f t="shared" si="0"/>
        <v/>
      </c>
      <c r="D19" s="107" t="str">
        <f t="shared" si="1"/>
        <v/>
      </c>
      <c r="E19" s="107"/>
      <c r="F19" s="140">
        <v>43931</v>
      </c>
      <c r="G19" s="141" t="s">
        <v>112</v>
      </c>
      <c r="H19" s="142" t="s">
        <v>128</v>
      </c>
      <c r="I19" s="117" t="s">
        <v>129</v>
      </c>
    </row>
    <row r="20" spans="1:9" x14ac:dyDescent="0.25">
      <c r="A20" s="108">
        <v>43849</v>
      </c>
      <c r="B20" s="107" t="str">
        <f t="shared" si="3"/>
        <v>Söndag</v>
      </c>
      <c r="C20" s="107" t="str">
        <f t="shared" si="0"/>
        <v/>
      </c>
      <c r="D20" s="107" t="str">
        <f t="shared" si="1"/>
        <v/>
      </c>
      <c r="E20" s="107"/>
      <c r="F20" s="140">
        <v>43933</v>
      </c>
      <c r="G20" s="141" t="s">
        <v>114</v>
      </c>
      <c r="H20" s="142" t="s">
        <v>130</v>
      </c>
      <c r="I20" s="117" t="s">
        <v>131</v>
      </c>
    </row>
    <row r="21" spans="1:9" ht="15.75" customHeight="1" x14ac:dyDescent="0.25">
      <c r="A21" s="108">
        <v>43850</v>
      </c>
      <c r="B21" s="107" t="str">
        <f t="shared" si="3"/>
        <v>Måndag</v>
      </c>
      <c r="C21" s="107" t="str">
        <f t="shared" si="0"/>
        <v/>
      </c>
      <c r="D21" s="107" t="str">
        <f t="shared" si="1"/>
        <v/>
      </c>
      <c r="E21" s="107" t="s">
        <v>136</v>
      </c>
      <c r="F21" s="140">
        <v>43934</v>
      </c>
      <c r="G21" s="141" t="s">
        <v>108</v>
      </c>
      <c r="H21" s="142" t="s">
        <v>132</v>
      </c>
      <c r="I21" s="117" t="s">
        <v>133</v>
      </c>
    </row>
    <row r="22" spans="1:9" ht="15.75" customHeight="1" x14ac:dyDescent="0.25">
      <c r="A22" s="108">
        <v>43851</v>
      </c>
      <c r="B22" s="107" t="str">
        <f t="shared" si="3"/>
        <v>Tisdag</v>
      </c>
      <c r="C22" s="107" t="str">
        <f t="shared" si="0"/>
        <v/>
      </c>
      <c r="D22" s="107" t="str">
        <f t="shared" si="1"/>
        <v/>
      </c>
      <c r="E22" s="107"/>
      <c r="F22" s="140">
        <v>43951</v>
      </c>
      <c r="G22" s="141" t="s">
        <v>111</v>
      </c>
      <c r="H22" s="142" t="s">
        <v>134</v>
      </c>
      <c r="I22" s="117" t="s">
        <v>135</v>
      </c>
    </row>
    <row r="23" spans="1:9" ht="15.75" customHeight="1" x14ac:dyDescent="0.25">
      <c r="A23" s="108">
        <v>43852</v>
      </c>
      <c r="B23" s="107" t="str">
        <f t="shared" si="3"/>
        <v>Onsdag</v>
      </c>
      <c r="C23" s="107" t="str">
        <f t="shared" si="0"/>
        <v/>
      </c>
      <c r="D23" s="107" t="str">
        <f t="shared" si="1"/>
        <v/>
      </c>
      <c r="E23" s="107"/>
      <c r="F23" s="140">
        <v>43952</v>
      </c>
      <c r="G23" s="141" t="s">
        <v>112</v>
      </c>
      <c r="H23" s="142" t="s">
        <v>137</v>
      </c>
      <c r="I23" s="117" t="s">
        <v>138</v>
      </c>
    </row>
    <row r="24" spans="1:9" ht="15.75" customHeight="1" x14ac:dyDescent="0.25">
      <c r="A24" s="108">
        <v>43853</v>
      </c>
      <c r="B24" s="107" t="str">
        <f t="shared" si="3"/>
        <v>Torsdag</v>
      </c>
      <c r="C24" s="107" t="str">
        <f t="shared" si="0"/>
        <v/>
      </c>
      <c r="D24" s="107" t="str">
        <f t="shared" si="1"/>
        <v/>
      </c>
      <c r="E24" s="107"/>
      <c r="F24" s="144">
        <v>43971</v>
      </c>
      <c r="G24" s="141" t="s">
        <v>110</v>
      </c>
      <c r="H24" s="142" t="s">
        <v>217</v>
      </c>
      <c r="I24" s="117" t="s">
        <v>120</v>
      </c>
    </row>
    <row r="25" spans="1:9" ht="15.75" customHeight="1" x14ac:dyDescent="0.25">
      <c r="A25" s="108">
        <v>43854</v>
      </c>
      <c r="B25" s="107" t="str">
        <f t="shared" si="3"/>
        <v>Fredag</v>
      </c>
      <c r="C25" s="107" t="str">
        <f t="shared" si="0"/>
        <v/>
      </c>
      <c r="D25" s="107" t="str">
        <f t="shared" si="1"/>
        <v/>
      </c>
      <c r="E25" s="107"/>
      <c r="F25" s="144">
        <v>43972</v>
      </c>
      <c r="G25" s="141" t="s">
        <v>111</v>
      </c>
      <c r="H25" s="142" t="s">
        <v>139</v>
      </c>
      <c r="I25" s="117" t="s">
        <v>140</v>
      </c>
    </row>
    <row r="26" spans="1:9" ht="15.75" customHeight="1" x14ac:dyDescent="0.25">
      <c r="A26" s="108">
        <v>43855</v>
      </c>
      <c r="B26" s="107" t="str">
        <f t="shared" si="3"/>
        <v>Lördag</v>
      </c>
      <c r="C26" s="107" t="str">
        <f t="shared" si="0"/>
        <v/>
      </c>
      <c r="D26" s="107" t="str">
        <f t="shared" si="1"/>
        <v/>
      </c>
      <c r="E26" s="107"/>
      <c r="F26" s="144">
        <v>43973</v>
      </c>
      <c r="G26" s="141" t="s">
        <v>112</v>
      </c>
      <c r="H26" s="142" t="s">
        <v>216</v>
      </c>
      <c r="I26" s="117" t="s">
        <v>141</v>
      </c>
    </row>
    <row r="27" spans="1:9" ht="15.75" customHeight="1" x14ac:dyDescent="0.25">
      <c r="A27" s="108">
        <v>43856</v>
      </c>
      <c r="B27" s="107" t="str">
        <f t="shared" si="3"/>
        <v>Söndag</v>
      </c>
      <c r="C27" s="107" t="str">
        <f t="shared" si="0"/>
        <v/>
      </c>
      <c r="D27" s="107" t="str">
        <f t="shared" si="1"/>
        <v/>
      </c>
      <c r="E27" s="107"/>
      <c r="F27" s="144">
        <v>43982</v>
      </c>
      <c r="G27" s="141" t="s">
        <v>114</v>
      </c>
      <c r="H27" s="142" t="s">
        <v>142</v>
      </c>
      <c r="I27" s="117" t="s">
        <v>143</v>
      </c>
    </row>
    <row r="28" spans="1:9" ht="15.75" customHeight="1" x14ac:dyDescent="0.25">
      <c r="A28" s="108">
        <v>43857</v>
      </c>
      <c r="B28" s="107" t="str">
        <f t="shared" si="3"/>
        <v>Måndag</v>
      </c>
      <c r="C28" s="107" t="str">
        <f t="shared" si="0"/>
        <v/>
      </c>
      <c r="D28" s="107" t="str">
        <f t="shared" si="1"/>
        <v/>
      </c>
      <c r="E28" s="107" t="s">
        <v>145</v>
      </c>
      <c r="F28" s="144">
        <v>43975</v>
      </c>
      <c r="G28" s="141" t="s">
        <v>114</v>
      </c>
      <c r="H28" s="142" t="s">
        <v>144</v>
      </c>
      <c r="I28" s="117" t="s">
        <v>144</v>
      </c>
    </row>
    <row r="29" spans="1:9" ht="15.75" customHeight="1" x14ac:dyDescent="0.25">
      <c r="A29" s="108">
        <v>43858</v>
      </c>
      <c r="B29" s="107" t="str">
        <f t="shared" si="3"/>
        <v>Tisdag</v>
      </c>
      <c r="C29" s="107" t="str">
        <f t="shared" si="0"/>
        <v/>
      </c>
      <c r="D29" s="107" t="str">
        <f t="shared" si="1"/>
        <v/>
      </c>
      <c r="E29" s="107"/>
      <c r="F29" s="144"/>
      <c r="G29" s="145"/>
      <c r="H29" s="142"/>
      <c r="I29" s="117"/>
    </row>
    <row r="30" spans="1:9" ht="15.75" customHeight="1" x14ac:dyDescent="0.25">
      <c r="A30" s="108">
        <v>43859</v>
      </c>
      <c r="B30" s="107" t="str">
        <f t="shared" si="3"/>
        <v>Onsdag</v>
      </c>
      <c r="C30" s="107" t="str">
        <f t="shared" si="0"/>
        <v/>
      </c>
      <c r="D30" s="107" t="str">
        <f t="shared" si="1"/>
        <v/>
      </c>
      <c r="E30" s="107"/>
      <c r="F30" s="144">
        <v>43988</v>
      </c>
      <c r="G30" s="145" t="s">
        <v>113</v>
      </c>
      <c r="H30" s="142" t="s">
        <v>146</v>
      </c>
      <c r="I30" s="117" t="s">
        <v>147</v>
      </c>
    </row>
    <row r="31" spans="1:9" ht="15.75" customHeight="1" x14ac:dyDescent="0.25">
      <c r="A31" s="108">
        <v>43860</v>
      </c>
      <c r="B31" s="107" t="str">
        <f t="shared" si="3"/>
        <v>Torsdag</v>
      </c>
      <c r="C31" s="107" t="str">
        <f t="shared" si="0"/>
        <v/>
      </c>
      <c r="D31" s="107" t="str">
        <f t="shared" si="1"/>
        <v/>
      </c>
      <c r="E31" s="107"/>
      <c r="F31" s="144">
        <v>44001</v>
      </c>
      <c r="G31" s="141" t="s">
        <v>112</v>
      </c>
      <c r="H31" s="142" t="s">
        <v>148</v>
      </c>
      <c r="I31" s="117" t="s">
        <v>149</v>
      </c>
    </row>
    <row r="32" spans="1:9" ht="15.75" customHeight="1" x14ac:dyDescent="0.25">
      <c r="A32" s="108">
        <v>43861</v>
      </c>
      <c r="B32" s="107" t="str">
        <f t="shared" si="3"/>
        <v>Fredag</v>
      </c>
      <c r="C32" s="107" t="str">
        <f t="shared" si="0"/>
        <v/>
      </c>
      <c r="D32" s="107" t="str">
        <f t="shared" si="1"/>
        <v/>
      </c>
      <c r="E32" s="107"/>
      <c r="F32" s="144">
        <v>44002</v>
      </c>
      <c r="G32" s="141" t="s">
        <v>113</v>
      </c>
      <c r="H32" s="142" t="s">
        <v>150</v>
      </c>
      <c r="I32" s="117" t="s">
        <v>151</v>
      </c>
    </row>
    <row r="33" spans="1:9" ht="15.75" customHeight="1" x14ac:dyDescent="0.25">
      <c r="A33" s="108">
        <v>43862</v>
      </c>
      <c r="B33" s="107" t="str">
        <f t="shared" si="3"/>
        <v>Lördag</v>
      </c>
      <c r="C33" s="107" t="str">
        <f t="shared" si="0"/>
        <v/>
      </c>
      <c r="D33" s="107" t="str">
        <f t="shared" si="1"/>
        <v/>
      </c>
      <c r="E33" s="107"/>
      <c r="F33" s="140">
        <v>44129</v>
      </c>
      <c r="G33" s="141" t="s">
        <v>114</v>
      </c>
      <c r="H33" s="142" t="s">
        <v>152</v>
      </c>
      <c r="I33" s="117" t="s">
        <v>152</v>
      </c>
    </row>
    <row r="34" spans="1:9" ht="15.75" customHeight="1" x14ac:dyDescent="0.25">
      <c r="A34" s="108">
        <v>43863</v>
      </c>
      <c r="B34" s="107" t="str">
        <f t="shared" si="3"/>
        <v>Söndag</v>
      </c>
      <c r="C34" s="107" t="str">
        <f t="shared" si="0"/>
        <v/>
      </c>
      <c r="D34" s="107" t="str">
        <f t="shared" si="1"/>
        <v/>
      </c>
      <c r="E34" s="107"/>
      <c r="F34" s="140"/>
      <c r="G34" s="141"/>
      <c r="H34" s="142"/>
      <c r="I34" s="117"/>
    </row>
    <row r="35" spans="1:9" ht="15.75" customHeight="1" x14ac:dyDescent="0.25">
      <c r="A35" s="108">
        <v>43864</v>
      </c>
      <c r="B35" s="107" t="str">
        <f t="shared" si="3"/>
        <v>Måndag</v>
      </c>
      <c r="C35" s="107" t="str">
        <f t="shared" si="0"/>
        <v/>
      </c>
      <c r="D35" s="107" t="str">
        <f t="shared" si="1"/>
        <v/>
      </c>
      <c r="E35" s="107" t="s">
        <v>155</v>
      </c>
      <c r="F35" s="140">
        <v>44134</v>
      </c>
      <c r="G35" s="141" t="s">
        <v>112</v>
      </c>
      <c r="H35" s="142" t="s">
        <v>218</v>
      </c>
      <c r="I35" s="117" t="s">
        <v>120</v>
      </c>
    </row>
    <row r="36" spans="1:9" ht="15.75" customHeight="1" x14ac:dyDescent="0.25">
      <c r="A36" s="108">
        <v>43865</v>
      </c>
      <c r="B36" s="107" t="str">
        <f t="shared" si="3"/>
        <v>Tisdag</v>
      </c>
      <c r="C36" s="107" t="str">
        <f t="shared" si="0"/>
        <v/>
      </c>
      <c r="D36" s="107" t="str">
        <f t="shared" si="1"/>
        <v/>
      </c>
      <c r="E36" s="107"/>
      <c r="F36" s="140">
        <v>44135</v>
      </c>
      <c r="G36" s="141" t="s">
        <v>113</v>
      </c>
      <c r="H36" s="142" t="s">
        <v>153</v>
      </c>
      <c r="I36" s="117" t="s">
        <v>154</v>
      </c>
    </row>
    <row r="37" spans="1:9" ht="15.75" customHeight="1" x14ac:dyDescent="0.25">
      <c r="A37" s="108">
        <v>43866</v>
      </c>
      <c r="B37" s="107" t="str">
        <f t="shared" si="3"/>
        <v>Onsdag</v>
      </c>
      <c r="C37" s="107" t="str">
        <f t="shared" si="0"/>
        <v/>
      </c>
      <c r="D37" s="107" t="str">
        <f t="shared" si="1"/>
        <v/>
      </c>
      <c r="E37" s="107"/>
      <c r="F37" s="140">
        <v>44143</v>
      </c>
      <c r="G37" s="141" t="s">
        <v>114</v>
      </c>
      <c r="H37" s="142" t="s">
        <v>156</v>
      </c>
      <c r="I37" s="117" t="s">
        <v>156</v>
      </c>
    </row>
    <row r="38" spans="1:9" ht="15.75" customHeight="1" x14ac:dyDescent="0.25">
      <c r="A38" s="108">
        <v>43867</v>
      </c>
      <c r="B38" s="107" t="str">
        <f t="shared" si="3"/>
        <v>Torsdag</v>
      </c>
      <c r="C38" s="107" t="str">
        <f t="shared" si="0"/>
        <v/>
      </c>
      <c r="D38" s="107" t="str">
        <f t="shared" si="1"/>
        <v/>
      </c>
      <c r="E38" s="107"/>
      <c r="F38" s="140"/>
      <c r="G38" s="141"/>
      <c r="H38" s="142"/>
      <c r="I38" s="117"/>
    </row>
    <row r="39" spans="1:9" ht="15.75" customHeight="1" x14ac:dyDescent="0.25">
      <c r="A39" s="108">
        <v>43868</v>
      </c>
      <c r="B39" s="107" t="str">
        <f t="shared" si="3"/>
        <v>Fredag</v>
      </c>
      <c r="C39" s="107" t="str">
        <f t="shared" si="0"/>
        <v/>
      </c>
      <c r="D39" s="107" t="str">
        <f t="shared" si="1"/>
        <v/>
      </c>
      <c r="E39" s="107"/>
      <c r="F39" s="140">
        <v>44178</v>
      </c>
      <c r="G39" s="141" t="s">
        <v>114</v>
      </c>
      <c r="H39" s="142" t="s">
        <v>157</v>
      </c>
      <c r="I39" s="117" t="s">
        <v>157</v>
      </c>
    </row>
    <row r="40" spans="1:9" ht="15.75" customHeight="1" x14ac:dyDescent="0.25">
      <c r="A40" s="108">
        <v>43869</v>
      </c>
      <c r="B40" s="107" t="str">
        <f t="shared" si="3"/>
        <v>Lördag</v>
      </c>
      <c r="C40" s="107" t="str">
        <f t="shared" si="0"/>
        <v/>
      </c>
      <c r="D40" s="107" t="str">
        <f t="shared" si="1"/>
        <v/>
      </c>
      <c r="E40" s="107"/>
      <c r="F40" s="140">
        <v>44189</v>
      </c>
      <c r="G40" s="141" t="s">
        <v>111</v>
      </c>
      <c r="H40" s="142" t="s">
        <v>158</v>
      </c>
      <c r="I40" s="117" t="s">
        <v>158</v>
      </c>
    </row>
    <row r="41" spans="1:9" ht="15.75" customHeight="1" x14ac:dyDescent="0.25">
      <c r="A41" s="108">
        <v>43870</v>
      </c>
      <c r="B41" s="107" t="str">
        <f t="shared" si="3"/>
        <v>Söndag</v>
      </c>
      <c r="C41" s="107" t="str">
        <f t="shared" si="0"/>
        <v/>
      </c>
      <c r="D41" s="107" t="str">
        <f t="shared" si="1"/>
        <v/>
      </c>
      <c r="E41" s="107"/>
      <c r="F41" s="140">
        <v>44190</v>
      </c>
      <c r="G41" s="141" t="s">
        <v>112</v>
      </c>
      <c r="H41" s="142" t="s">
        <v>159</v>
      </c>
      <c r="I41" s="117" t="s">
        <v>159</v>
      </c>
    </row>
    <row r="42" spans="1:9" ht="15.75" customHeight="1" x14ac:dyDescent="0.25">
      <c r="A42" s="108">
        <v>43871</v>
      </c>
      <c r="B42" s="107" t="str">
        <f t="shared" si="3"/>
        <v>Måndag</v>
      </c>
      <c r="C42" s="107" t="str">
        <f t="shared" si="0"/>
        <v/>
      </c>
      <c r="D42" s="107" t="str">
        <f t="shared" si="1"/>
        <v/>
      </c>
      <c r="E42" s="107" t="s">
        <v>163</v>
      </c>
      <c r="F42" s="140">
        <v>44191</v>
      </c>
      <c r="G42" s="141" t="s">
        <v>113</v>
      </c>
      <c r="H42" s="142" t="s">
        <v>160</v>
      </c>
      <c r="I42" s="117" t="s">
        <v>161</v>
      </c>
    </row>
    <row r="43" spans="1:9" ht="15.75" customHeight="1" thickBot="1" x14ac:dyDescent="0.3">
      <c r="A43" s="108">
        <v>43872</v>
      </c>
      <c r="B43" s="107" t="str">
        <f t="shared" si="3"/>
        <v>Tisdag</v>
      </c>
      <c r="C43" s="107" t="str">
        <f t="shared" si="0"/>
        <v/>
      </c>
      <c r="D43" s="107" t="str">
        <f t="shared" si="1"/>
        <v/>
      </c>
      <c r="E43" s="107"/>
      <c r="F43" s="146">
        <v>44196</v>
      </c>
      <c r="G43" s="147" t="s">
        <v>111</v>
      </c>
      <c r="H43" s="148" t="s">
        <v>162</v>
      </c>
      <c r="I43" s="118" t="s">
        <v>162</v>
      </c>
    </row>
    <row r="44" spans="1:9" ht="15.75" customHeight="1" x14ac:dyDescent="0.25">
      <c r="A44" s="108">
        <v>43873</v>
      </c>
      <c r="B44" s="107" t="str">
        <f t="shared" si="3"/>
        <v>Onsdag</v>
      </c>
      <c r="C44" s="107" t="str">
        <f t="shared" si="0"/>
        <v/>
      </c>
      <c r="D44" s="107" t="str">
        <f t="shared" si="1"/>
        <v/>
      </c>
      <c r="E44" s="107"/>
      <c r="F44" s="107"/>
      <c r="G44" s="107"/>
      <c r="H44" s="107"/>
      <c r="I44" s="107"/>
    </row>
    <row r="45" spans="1:9" ht="15.75" customHeight="1" x14ac:dyDescent="0.25">
      <c r="A45" s="108">
        <v>43874</v>
      </c>
      <c r="B45" s="107" t="str">
        <f t="shared" si="3"/>
        <v>Torsdag</v>
      </c>
      <c r="C45" s="107" t="str">
        <f t="shared" si="0"/>
        <v/>
      </c>
      <c r="D45" s="107" t="str">
        <f t="shared" si="1"/>
        <v/>
      </c>
      <c r="E45" s="107"/>
      <c r="F45" s="107"/>
      <c r="G45" s="107"/>
      <c r="H45" s="107"/>
      <c r="I45" s="107"/>
    </row>
    <row r="46" spans="1:9" ht="15.75" customHeight="1" x14ac:dyDescent="0.25">
      <c r="A46" s="108">
        <v>43875</v>
      </c>
      <c r="B46" s="107" t="str">
        <f t="shared" si="3"/>
        <v>Fredag</v>
      </c>
      <c r="C46" s="107" t="str">
        <f t="shared" si="0"/>
        <v>Alla hjärtans dag</v>
      </c>
      <c r="D46" s="107" t="str">
        <f t="shared" si="1"/>
        <v>Hjärtandag</v>
      </c>
      <c r="E46" s="107"/>
      <c r="F46" s="107"/>
      <c r="G46" s="107"/>
      <c r="H46" s="107"/>
      <c r="I46" s="107"/>
    </row>
    <row r="47" spans="1:9" ht="15.75" customHeight="1" x14ac:dyDescent="0.25">
      <c r="A47" s="108">
        <v>43876</v>
      </c>
      <c r="B47" s="107" t="str">
        <f t="shared" si="3"/>
        <v>Lördag</v>
      </c>
      <c r="C47" s="107" t="str">
        <f t="shared" si="0"/>
        <v/>
      </c>
      <c r="D47" s="107" t="str">
        <f t="shared" si="1"/>
        <v/>
      </c>
      <c r="E47" s="107"/>
      <c r="F47" s="107"/>
      <c r="G47" s="107"/>
      <c r="H47" s="107"/>
      <c r="I47" s="107"/>
    </row>
    <row r="48" spans="1:9" ht="15.75" customHeight="1" x14ac:dyDescent="0.25">
      <c r="A48" s="108">
        <v>43877</v>
      </c>
      <c r="B48" s="107" t="str">
        <f t="shared" si="3"/>
        <v>Söndag</v>
      </c>
      <c r="C48" s="107" t="str">
        <f t="shared" si="0"/>
        <v/>
      </c>
      <c r="D48" s="107" t="str">
        <f t="shared" si="1"/>
        <v/>
      </c>
      <c r="E48" s="107"/>
      <c r="F48" s="107"/>
      <c r="G48" s="107"/>
      <c r="H48" s="107"/>
      <c r="I48" s="107"/>
    </row>
    <row r="49" spans="1:9" ht="15.75" customHeight="1" x14ac:dyDescent="0.25">
      <c r="A49" s="108">
        <v>43878</v>
      </c>
      <c r="B49" s="107" t="str">
        <f t="shared" si="3"/>
        <v>Måndag</v>
      </c>
      <c r="C49" s="107" t="str">
        <f t="shared" si="0"/>
        <v/>
      </c>
      <c r="D49" s="107" t="str">
        <f t="shared" si="1"/>
        <v/>
      </c>
      <c r="E49" s="107" t="s">
        <v>164</v>
      </c>
      <c r="F49" s="107"/>
      <c r="G49" s="107"/>
      <c r="H49" s="107"/>
      <c r="I49" s="107"/>
    </row>
    <row r="50" spans="1:9" ht="15.75" customHeight="1" x14ac:dyDescent="0.25">
      <c r="A50" s="108">
        <v>43879</v>
      </c>
      <c r="B50" s="107" t="str">
        <f t="shared" si="3"/>
        <v>Tisdag</v>
      </c>
      <c r="C50" s="107" t="str">
        <f t="shared" si="0"/>
        <v/>
      </c>
      <c r="D50" s="107" t="str">
        <f t="shared" si="1"/>
        <v/>
      </c>
      <c r="E50" s="107"/>
      <c r="F50" s="107"/>
      <c r="G50" s="107"/>
      <c r="H50" s="107"/>
      <c r="I50" s="107"/>
    </row>
    <row r="51" spans="1:9" ht="15.75" customHeight="1" x14ac:dyDescent="0.25">
      <c r="A51" s="108">
        <v>43880</v>
      </c>
      <c r="B51" s="107" t="str">
        <f t="shared" si="3"/>
        <v>Onsdag</v>
      </c>
      <c r="C51" s="107" t="str">
        <f t="shared" si="0"/>
        <v/>
      </c>
      <c r="D51" s="107" t="str">
        <f t="shared" si="1"/>
        <v/>
      </c>
      <c r="E51" s="107"/>
      <c r="F51" s="107"/>
      <c r="G51" s="107"/>
      <c r="H51" s="107"/>
      <c r="I51" s="107"/>
    </row>
    <row r="52" spans="1:9" ht="15.75" customHeight="1" x14ac:dyDescent="0.25">
      <c r="A52" s="108">
        <v>43881</v>
      </c>
      <c r="B52" s="107" t="str">
        <f t="shared" si="3"/>
        <v>Torsdag</v>
      </c>
      <c r="C52" s="107" t="str">
        <f t="shared" si="0"/>
        <v/>
      </c>
      <c r="D52" s="107" t="str">
        <f t="shared" si="1"/>
        <v/>
      </c>
      <c r="E52" s="107"/>
      <c r="F52" s="107"/>
      <c r="G52" s="107"/>
      <c r="H52" s="107"/>
      <c r="I52" s="107"/>
    </row>
    <row r="53" spans="1:9" ht="15.75" customHeight="1" x14ac:dyDescent="0.25">
      <c r="A53" s="108">
        <v>43882</v>
      </c>
      <c r="B53" s="107" t="str">
        <f t="shared" si="3"/>
        <v>Fredag</v>
      </c>
      <c r="C53" s="107" t="str">
        <f t="shared" si="0"/>
        <v/>
      </c>
      <c r="D53" s="107" t="str">
        <f t="shared" si="1"/>
        <v/>
      </c>
      <c r="E53" s="107"/>
      <c r="F53" s="107"/>
      <c r="G53" s="107"/>
      <c r="H53" s="107"/>
      <c r="I53" s="107"/>
    </row>
    <row r="54" spans="1:9" ht="15.75" customHeight="1" x14ac:dyDescent="0.25">
      <c r="A54" s="108">
        <v>43883</v>
      </c>
      <c r="B54" s="107" t="str">
        <f t="shared" si="3"/>
        <v>Lördag</v>
      </c>
      <c r="C54" s="107" t="str">
        <f t="shared" si="0"/>
        <v/>
      </c>
      <c r="D54" s="107" t="str">
        <f t="shared" si="1"/>
        <v/>
      </c>
      <c r="E54" s="107"/>
      <c r="F54" s="107"/>
      <c r="G54" s="107"/>
      <c r="H54" s="107"/>
      <c r="I54" s="107"/>
    </row>
    <row r="55" spans="1:9" ht="15.75" customHeight="1" x14ac:dyDescent="0.25">
      <c r="A55" s="108">
        <v>43884</v>
      </c>
      <c r="B55" s="107" t="str">
        <f t="shared" si="3"/>
        <v>Söndag</v>
      </c>
      <c r="C55" s="107" t="str">
        <f t="shared" si="0"/>
        <v/>
      </c>
      <c r="D55" s="107" t="str">
        <f t="shared" si="1"/>
        <v/>
      </c>
      <c r="E55" s="107"/>
      <c r="F55" s="107"/>
      <c r="G55" s="107"/>
      <c r="H55" s="107"/>
      <c r="I55" s="107"/>
    </row>
    <row r="56" spans="1:9" ht="15.75" customHeight="1" x14ac:dyDescent="0.25">
      <c r="A56" s="108">
        <v>43885</v>
      </c>
      <c r="B56" s="107" t="str">
        <f t="shared" si="3"/>
        <v>Måndag</v>
      </c>
      <c r="C56" s="107" t="str">
        <f t="shared" si="0"/>
        <v/>
      </c>
      <c r="D56" s="107" t="str">
        <f t="shared" si="1"/>
        <v/>
      </c>
      <c r="E56" s="107" t="s">
        <v>165</v>
      </c>
      <c r="F56" s="107"/>
      <c r="G56" s="107"/>
      <c r="H56" s="107"/>
      <c r="I56" s="107"/>
    </row>
    <row r="57" spans="1:9" ht="15.75" customHeight="1" x14ac:dyDescent="0.25">
      <c r="A57" s="108">
        <v>43886</v>
      </c>
      <c r="B57" s="107" t="str">
        <f t="shared" si="3"/>
        <v>Tisdag</v>
      </c>
      <c r="C57" s="107" t="str">
        <f t="shared" si="0"/>
        <v/>
      </c>
      <c r="D57" s="107" t="str">
        <f t="shared" si="1"/>
        <v/>
      </c>
      <c r="E57" s="107"/>
      <c r="F57" s="107"/>
      <c r="G57" s="107"/>
      <c r="H57" s="107"/>
      <c r="I57" s="107"/>
    </row>
    <row r="58" spans="1:9" ht="15.75" customHeight="1" x14ac:dyDescent="0.25">
      <c r="A58" s="108">
        <v>43887</v>
      </c>
      <c r="B58" s="107" t="str">
        <f t="shared" si="3"/>
        <v>Onsdag</v>
      </c>
      <c r="C58" s="107" t="str">
        <f t="shared" si="0"/>
        <v/>
      </c>
      <c r="D58" s="107" t="str">
        <f t="shared" si="1"/>
        <v/>
      </c>
      <c r="E58" s="107"/>
      <c r="F58" s="107"/>
      <c r="G58" s="107"/>
      <c r="H58" s="107"/>
      <c r="I58" s="107"/>
    </row>
    <row r="59" spans="1:9" ht="15.75" customHeight="1" x14ac:dyDescent="0.25">
      <c r="A59" s="108">
        <v>43888</v>
      </c>
      <c r="B59" s="107" t="str">
        <f t="shared" si="3"/>
        <v>Torsdag</v>
      </c>
      <c r="C59" s="107" t="str">
        <f t="shared" si="0"/>
        <v/>
      </c>
      <c r="D59" s="107" t="str">
        <f t="shared" si="1"/>
        <v/>
      </c>
      <c r="E59" s="107"/>
      <c r="F59" s="107"/>
      <c r="G59" s="107"/>
      <c r="H59" s="107"/>
      <c r="I59" s="107"/>
    </row>
    <row r="60" spans="1:9" ht="15.75" customHeight="1" x14ac:dyDescent="0.25">
      <c r="A60" s="108">
        <v>43889</v>
      </c>
      <c r="B60" s="107" t="str">
        <f t="shared" si="3"/>
        <v>Fredag</v>
      </c>
      <c r="C60" s="107" t="str">
        <f t="shared" si="0"/>
        <v/>
      </c>
      <c r="D60" s="107" t="str">
        <f t="shared" si="1"/>
        <v/>
      </c>
      <c r="E60" s="107"/>
      <c r="F60" s="107"/>
      <c r="G60" s="107"/>
      <c r="H60" s="107"/>
      <c r="I60" s="107"/>
    </row>
    <row r="61" spans="1:9" ht="15.75" customHeight="1" x14ac:dyDescent="0.25">
      <c r="A61" s="108">
        <v>43890</v>
      </c>
      <c r="B61" s="107" t="str">
        <f t="shared" si="3"/>
        <v>Lördag</v>
      </c>
      <c r="C61" s="107" t="str">
        <f t="shared" si="0"/>
        <v/>
      </c>
      <c r="D61" s="107" t="str">
        <f t="shared" si="1"/>
        <v/>
      </c>
      <c r="E61" s="107"/>
      <c r="F61" s="107"/>
      <c r="G61" s="107"/>
      <c r="H61" s="107"/>
      <c r="I61" s="107"/>
    </row>
    <row r="62" spans="1:9" ht="15.75" customHeight="1" x14ac:dyDescent="0.25">
      <c r="A62" s="108">
        <v>43891</v>
      </c>
      <c r="B62" s="107" t="str">
        <f t="shared" si="3"/>
        <v>Söndag</v>
      </c>
      <c r="C62" s="107" t="str">
        <f t="shared" si="0"/>
        <v/>
      </c>
      <c r="D62" s="107" t="str">
        <f t="shared" si="1"/>
        <v/>
      </c>
      <c r="E62" s="107"/>
      <c r="F62" s="107"/>
      <c r="G62" s="107"/>
      <c r="H62" s="107"/>
      <c r="I62" s="107"/>
    </row>
    <row r="63" spans="1:9" ht="15.75" customHeight="1" x14ac:dyDescent="0.25">
      <c r="A63" s="108">
        <v>43892</v>
      </c>
      <c r="B63" s="107" t="str">
        <f t="shared" si="3"/>
        <v>Måndag</v>
      </c>
      <c r="C63" s="107" t="str">
        <f t="shared" si="0"/>
        <v/>
      </c>
      <c r="D63" s="107" t="str">
        <f t="shared" si="1"/>
        <v/>
      </c>
      <c r="E63" s="107" t="s">
        <v>166</v>
      </c>
      <c r="F63" s="107"/>
      <c r="G63" s="107"/>
      <c r="H63" s="107"/>
      <c r="I63" s="107"/>
    </row>
    <row r="64" spans="1:9" ht="15.75" customHeight="1" x14ac:dyDescent="0.25">
      <c r="A64" s="108">
        <v>43893</v>
      </c>
      <c r="B64" s="107" t="str">
        <f t="shared" si="3"/>
        <v>Tisdag</v>
      </c>
      <c r="C64" s="107" t="str">
        <f t="shared" si="0"/>
        <v/>
      </c>
      <c r="D64" s="107" t="str">
        <f t="shared" si="1"/>
        <v/>
      </c>
      <c r="E64" s="107"/>
      <c r="F64" s="107"/>
      <c r="G64" s="107"/>
      <c r="H64" s="107"/>
      <c r="I64" s="107"/>
    </row>
    <row r="65" spans="1:9" ht="15.75" customHeight="1" x14ac:dyDescent="0.25">
      <c r="A65" s="108">
        <v>43894</v>
      </c>
      <c r="B65" s="107" t="str">
        <f t="shared" si="3"/>
        <v>Onsdag</v>
      </c>
      <c r="C65" s="107" t="str">
        <f t="shared" si="0"/>
        <v/>
      </c>
      <c r="D65" s="107" t="str">
        <f t="shared" si="1"/>
        <v/>
      </c>
      <c r="E65" s="107"/>
      <c r="F65" s="107"/>
      <c r="G65" s="107"/>
      <c r="H65" s="107"/>
      <c r="I65" s="107"/>
    </row>
    <row r="66" spans="1:9" ht="15.75" customHeight="1" x14ac:dyDescent="0.25">
      <c r="A66" s="108">
        <v>43895</v>
      </c>
      <c r="B66" s="107" t="str">
        <f t="shared" si="3"/>
        <v>Torsdag</v>
      </c>
      <c r="C66" s="107" t="str">
        <f t="shared" si="0"/>
        <v/>
      </c>
      <c r="D66" s="107" t="str">
        <f t="shared" si="1"/>
        <v/>
      </c>
      <c r="E66" s="107"/>
      <c r="F66" s="107"/>
      <c r="G66" s="107"/>
      <c r="H66" s="107"/>
      <c r="I66" s="107"/>
    </row>
    <row r="67" spans="1:9" ht="15.75" customHeight="1" x14ac:dyDescent="0.25">
      <c r="A67" s="108">
        <v>43896</v>
      </c>
      <c r="B67" s="107" t="str">
        <f t="shared" si="3"/>
        <v>Fredag</v>
      </c>
      <c r="C67" s="107" t="str">
        <f t="shared" si="0"/>
        <v/>
      </c>
      <c r="D67" s="107" t="str">
        <f t="shared" si="1"/>
        <v/>
      </c>
      <c r="E67" s="107"/>
      <c r="F67" s="107"/>
      <c r="G67" s="107"/>
      <c r="H67" s="107"/>
      <c r="I67" s="107"/>
    </row>
    <row r="68" spans="1:9" ht="15.75" customHeight="1" x14ac:dyDescent="0.25">
      <c r="A68" s="108">
        <v>43897</v>
      </c>
      <c r="B68" s="107" t="str">
        <f t="shared" ref="B68:B131" si="4">VLOOKUP(WEEKDAY(A68,2),$F$2:$G$8,2,FALSE)</f>
        <v>Lördag</v>
      </c>
      <c r="C68" s="107" t="str">
        <f t="shared" si="0"/>
        <v/>
      </c>
      <c r="D68" s="107" t="str">
        <f t="shared" si="1"/>
        <v/>
      </c>
      <c r="E68" s="107"/>
      <c r="F68" s="107"/>
      <c r="G68" s="107"/>
      <c r="H68" s="107"/>
      <c r="I68" s="107"/>
    </row>
    <row r="69" spans="1:9" ht="15.75" customHeight="1" x14ac:dyDescent="0.25">
      <c r="A69" s="108">
        <v>43898</v>
      </c>
      <c r="B69" s="107" t="str">
        <f t="shared" si="4"/>
        <v>Söndag</v>
      </c>
      <c r="C69" s="107" t="str">
        <f t="shared" si="0"/>
        <v/>
      </c>
      <c r="D69" s="107" t="str">
        <f t="shared" si="1"/>
        <v/>
      </c>
      <c r="E69" s="107"/>
      <c r="F69" s="107"/>
      <c r="G69" s="107"/>
      <c r="H69" s="107"/>
      <c r="I69" s="107"/>
    </row>
    <row r="70" spans="1:9" ht="15.75" customHeight="1" x14ac:dyDescent="0.25">
      <c r="A70" s="108">
        <v>43899</v>
      </c>
      <c r="B70" s="107" t="str">
        <f t="shared" si="4"/>
        <v>Måndag</v>
      </c>
      <c r="C70" s="107" t="str">
        <f t="shared" si="0"/>
        <v/>
      </c>
      <c r="D70" s="107" t="str">
        <f t="shared" si="1"/>
        <v/>
      </c>
      <c r="E70" s="107" t="s">
        <v>167</v>
      </c>
      <c r="F70" s="107"/>
      <c r="G70" s="107"/>
      <c r="H70" s="107"/>
      <c r="I70" s="107"/>
    </row>
    <row r="71" spans="1:9" ht="15.75" customHeight="1" x14ac:dyDescent="0.25">
      <c r="A71" s="108">
        <v>43900</v>
      </c>
      <c r="B71" s="107" t="str">
        <f t="shared" si="4"/>
        <v>Tisdag</v>
      </c>
      <c r="C71" s="107" t="str">
        <f t="shared" si="0"/>
        <v/>
      </c>
      <c r="D71" s="107" t="str">
        <f t="shared" si="1"/>
        <v/>
      </c>
      <c r="E71" s="107"/>
      <c r="F71" s="107"/>
      <c r="G71" s="107"/>
      <c r="H71" s="107"/>
      <c r="I71" s="107"/>
    </row>
    <row r="72" spans="1:9" ht="15.75" customHeight="1" x14ac:dyDescent="0.25">
      <c r="A72" s="108">
        <v>43901</v>
      </c>
      <c r="B72" s="107" t="str">
        <f t="shared" si="4"/>
        <v>Onsdag</v>
      </c>
      <c r="C72" s="107" t="str">
        <f t="shared" si="0"/>
        <v/>
      </c>
      <c r="D72" s="107" t="str">
        <f t="shared" si="1"/>
        <v/>
      </c>
      <c r="E72" s="107"/>
      <c r="F72" s="107"/>
      <c r="G72" s="107"/>
      <c r="H72" s="107"/>
      <c r="I72" s="107"/>
    </row>
    <row r="73" spans="1:9" ht="15.75" customHeight="1" x14ac:dyDescent="0.25">
      <c r="A73" s="108">
        <v>43902</v>
      </c>
      <c r="B73" s="107" t="str">
        <f t="shared" si="4"/>
        <v>Torsdag</v>
      </c>
      <c r="C73" s="107" t="str">
        <f t="shared" si="0"/>
        <v/>
      </c>
      <c r="D73" s="107" t="str">
        <f t="shared" si="1"/>
        <v/>
      </c>
      <c r="E73" s="107"/>
      <c r="F73" s="107"/>
      <c r="G73" s="107"/>
      <c r="H73" s="107"/>
      <c r="I73" s="107"/>
    </row>
    <row r="74" spans="1:9" ht="15.75" customHeight="1" x14ac:dyDescent="0.25">
      <c r="A74" s="108">
        <v>43903</v>
      </c>
      <c r="B74" s="107" t="str">
        <f t="shared" si="4"/>
        <v>Fredag</v>
      </c>
      <c r="C74" s="107" t="str">
        <f t="shared" si="0"/>
        <v/>
      </c>
      <c r="D74" s="107" t="str">
        <f t="shared" si="1"/>
        <v/>
      </c>
      <c r="E74" s="107"/>
      <c r="F74" s="107"/>
      <c r="G74" s="107"/>
      <c r="H74" s="107"/>
      <c r="I74" s="107"/>
    </row>
    <row r="75" spans="1:9" ht="15.75" customHeight="1" x14ac:dyDescent="0.25">
      <c r="A75" s="108">
        <v>43904</v>
      </c>
      <c r="B75" s="107" t="str">
        <f t="shared" si="4"/>
        <v>Lördag</v>
      </c>
      <c r="C75" s="107" t="str">
        <f t="shared" si="0"/>
        <v/>
      </c>
      <c r="D75" s="107" t="str">
        <f t="shared" si="1"/>
        <v/>
      </c>
      <c r="E75" s="107"/>
      <c r="F75" s="107"/>
      <c r="G75" s="107"/>
      <c r="H75" s="107"/>
      <c r="I75" s="107"/>
    </row>
    <row r="76" spans="1:9" ht="15.75" customHeight="1" x14ac:dyDescent="0.25">
      <c r="A76" s="108">
        <v>43905</v>
      </c>
      <c r="B76" s="107" t="str">
        <f t="shared" si="4"/>
        <v>Söndag</v>
      </c>
      <c r="C76" s="107" t="str">
        <f t="shared" si="0"/>
        <v/>
      </c>
      <c r="D76" s="107" t="str">
        <f t="shared" si="1"/>
        <v/>
      </c>
      <c r="E76" s="107"/>
      <c r="F76" s="107"/>
      <c r="G76" s="107"/>
      <c r="H76" s="107"/>
      <c r="I76" s="107"/>
    </row>
    <row r="77" spans="1:9" ht="15.75" customHeight="1" x14ac:dyDescent="0.25">
      <c r="A77" s="108">
        <v>43906</v>
      </c>
      <c r="B77" s="107" t="str">
        <f t="shared" si="4"/>
        <v>Måndag</v>
      </c>
      <c r="C77" s="107" t="str">
        <f t="shared" si="0"/>
        <v/>
      </c>
      <c r="D77" s="107" t="str">
        <f t="shared" si="1"/>
        <v/>
      </c>
      <c r="E77" s="107" t="s">
        <v>168</v>
      </c>
      <c r="F77" s="107"/>
      <c r="G77" s="107"/>
      <c r="H77" s="107"/>
      <c r="I77" s="107"/>
    </row>
    <row r="78" spans="1:9" ht="15.75" customHeight="1" x14ac:dyDescent="0.25">
      <c r="A78" s="108">
        <v>43907</v>
      </c>
      <c r="B78" s="107" t="str">
        <f t="shared" si="4"/>
        <v>Tisdag</v>
      </c>
      <c r="C78" s="107" t="str">
        <f t="shared" si="0"/>
        <v/>
      </c>
      <c r="D78" s="107" t="str">
        <f t="shared" si="1"/>
        <v/>
      </c>
      <c r="E78" s="107"/>
      <c r="F78" s="107"/>
      <c r="G78" s="107"/>
      <c r="H78" s="107"/>
      <c r="I78" s="107"/>
    </row>
    <row r="79" spans="1:9" ht="15.75" customHeight="1" x14ac:dyDescent="0.25">
      <c r="A79" s="108">
        <v>43908</v>
      </c>
      <c r="B79" s="107" t="str">
        <f t="shared" si="4"/>
        <v>Onsdag</v>
      </c>
      <c r="C79" s="107" t="str">
        <f t="shared" si="0"/>
        <v/>
      </c>
      <c r="D79" s="107" t="str">
        <f t="shared" si="1"/>
        <v/>
      </c>
      <c r="E79" s="107"/>
      <c r="F79" s="107"/>
      <c r="G79" s="107"/>
      <c r="H79" s="107"/>
      <c r="I79" s="107"/>
    </row>
    <row r="80" spans="1:9" ht="15.75" customHeight="1" x14ac:dyDescent="0.25">
      <c r="A80" s="108">
        <v>43909</v>
      </c>
      <c r="B80" s="107" t="str">
        <f t="shared" si="4"/>
        <v>Torsdag</v>
      </c>
      <c r="C80" s="107" t="str">
        <f t="shared" si="0"/>
        <v/>
      </c>
      <c r="D80" s="107" t="str">
        <f t="shared" si="1"/>
        <v/>
      </c>
      <c r="E80" s="107"/>
      <c r="F80" s="107"/>
      <c r="G80" s="107"/>
      <c r="H80" s="107"/>
      <c r="I80" s="107"/>
    </row>
    <row r="81" spans="1:9" ht="15.75" customHeight="1" x14ac:dyDescent="0.25">
      <c r="A81" s="108">
        <v>43910</v>
      </c>
      <c r="B81" s="107" t="str">
        <f t="shared" si="4"/>
        <v>Fredag</v>
      </c>
      <c r="C81" s="107" t="str">
        <f t="shared" si="0"/>
        <v/>
      </c>
      <c r="D81" s="107" t="str">
        <f t="shared" si="1"/>
        <v/>
      </c>
      <c r="E81" s="107"/>
      <c r="F81" s="107"/>
      <c r="G81" s="107"/>
      <c r="H81" s="107"/>
      <c r="I81" s="107"/>
    </row>
    <row r="82" spans="1:9" ht="15.75" customHeight="1" x14ac:dyDescent="0.25">
      <c r="A82" s="108">
        <v>43911</v>
      </c>
      <c r="B82" s="107" t="str">
        <f t="shared" si="4"/>
        <v>Lördag</v>
      </c>
      <c r="C82" s="107" t="str">
        <f t="shared" si="0"/>
        <v/>
      </c>
      <c r="D82" s="107" t="str">
        <f t="shared" si="1"/>
        <v/>
      </c>
      <c r="E82" s="107"/>
      <c r="F82" s="107"/>
      <c r="G82" s="107"/>
      <c r="H82" s="107"/>
      <c r="I82" s="107"/>
    </row>
    <row r="83" spans="1:9" ht="15.75" customHeight="1" x14ac:dyDescent="0.25">
      <c r="A83" s="108">
        <v>43912</v>
      </c>
      <c r="B83" s="107" t="str">
        <f t="shared" si="4"/>
        <v>Söndag</v>
      </c>
      <c r="C83" s="107" t="str">
        <f t="shared" si="0"/>
        <v/>
      </c>
      <c r="D83" s="107" t="str">
        <f t="shared" si="1"/>
        <v/>
      </c>
      <c r="E83" s="107"/>
      <c r="F83" s="107"/>
      <c r="G83" s="107"/>
      <c r="H83" s="107"/>
      <c r="I83" s="107"/>
    </row>
    <row r="84" spans="1:9" ht="15.75" customHeight="1" x14ac:dyDescent="0.25">
      <c r="A84" s="108">
        <v>43913</v>
      </c>
      <c r="B84" s="107" t="str">
        <f t="shared" si="4"/>
        <v>Måndag</v>
      </c>
      <c r="C84" s="107" t="str">
        <f t="shared" si="0"/>
        <v/>
      </c>
      <c r="D84" s="107" t="str">
        <f t="shared" si="1"/>
        <v/>
      </c>
      <c r="E84" s="107" t="s">
        <v>169</v>
      </c>
      <c r="F84" s="107"/>
      <c r="G84" s="107"/>
      <c r="H84" s="107"/>
      <c r="I84" s="107"/>
    </row>
    <row r="85" spans="1:9" ht="15.75" customHeight="1" x14ac:dyDescent="0.25">
      <c r="A85" s="108">
        <v>43914</v>
      </c>
      <c r="B85" s="107" t="str">
        <f t="shared" si="4"/>
        <v>Tisdag</v>
      </c>
      <c r="C85" s="107" t="str">
        <f t="shared" si="0"/>
        <v/>
      </c>
      <c r="D85" s="107" t="str">
        <f t="shared" si="1"/>
        <v/>
      </c>
      <c r="E85" s="107"/>
      <c r="F85" s="107"/>
      <c r="G85" s="107"/>
      <c r="H85" s="107"/>
      <c r="I85" s="107"/>
    </row>
    <row r="86" spans="1:9" ht="15.75" customHeight="1" x14ac:dyDescent="0.25">
      <c r="A86" s="108">
        <v>43915</v>
      </c>
      <c r="B86" s="107" t="str">
        <f t="shared" si="4"/>
        <v>Onsdag</v>
      </c>
      <c r="C86" s="107" t="str">
        <f t="shared" si="0"/>
        <v/>
      </c>
      <c r="D86" s="107" t="str">
        <f t="shared" si="1"/>
        <v/>
      </c>
      <c r="E86" s="107"/>
      <c r="F86" s="107"/>
      <c r="G86" s="107"/>
      <c r="H86" s="107"/>
      <c r="I86" s="107"/>
    </row>
    <row r="87" spans="1:9" ht="15.75" customHeight="1" x14ac:dyDescent="0.25">
      <c r="A87" s="108">
        <v>43916</v>
      </c>
      <c r="B87" s="107" t="str">
        <f t="shared" si="4"/>
        <v>Torsdag</v>
      </c>
      <c r="C87" s="107" t="str">
        <f t="shared" si="0"/>
        <v/>
      </c>
      <c r="D87" s="107" t="str">
        <f t="shared" si="1"/>
        <v/>
      </c>
      <c r="E87" s="107"/>
      <c r="F87" s="107"/>
      <c r="G87" s="107"/>
      <c r="H87" s="107"/>
      <c r="I87" s="107"/>
    </row>
    <row r="88" spans="1:9" ht="15.75" customHeight="1" x14ac:dyDescent="0.25">
      <c r="A88" s="108">
        <v>43917</v>
      </c>
      <c r="B88" s="107" t="str">
        <f t="shared" si="4"/>
        <v>Fredag</v>
      </c>
      <c r="C88" s="107" t="str">
        <f t="shared" si="0"/>
        <v/>
      </c>
      <c r="D88" s="107" t="str">
        <f t="shared" si="1"/>
        <v/>
      </c>
      <c r="E88" s="107"/>
      <c r="F88" s="107"/>
      <c r="G88" s="107"/>
      <c r="H88" s="107"/>
      <c r="I88" s="107"/>
    </row>
    <row r="89" spans="1:9" ht="15.75" customHeight="1" x14ac:dyDescent="0.25">
      <c r="A89" s="108">
        <v>43918</v>
      </c>
      <c r="B89" s="107" t="str">
        <f t="shared" si="4"/>
        <v>Lördag</v>
      </c>
      <c r="C89" s="113" t="str">
        <f t="shared" si="0"/>
        <v/>
      </c>
      <c r="D89" s="107" t="str">
        <f t="shared" si="1"/>
        <v/>
      </c>
      <c r="E89" s="107"/>
      <c r="F89" s="107"/>
      <c r="G89" s="107"/>
      <c r="H89" s="107"/>
      <c r="I89" s="107"/>
    </row>
    <row r="90" spans="1:9" ht="15.75" customHeight="1" x14ac:dyDescent="0.25">
      <c r="A90" s="108">
        <v>43919</v>
      </c>
      <c r="B90" s="107" t="str">
        <f t="shared" si="4"/>
        <v>Söndag</v>
      </c>
      <c r="C90" s="107" t="str">
        <f t="shared" si="0"/>
        <v>Sommartid</v>
      </c>
      <c r="D90" s="107" t="str">
        <f t="shared" si="1"/>
        <v>Sommartid</v>
      </c>
      <c r="E90" s="107"/>
      <c r="F90" s="107"/>
      <c r="G90" s="107"/>
      <c r="H90" s="107"/>
      <c r="I90" s="107"/>
    </row>
    <row r="91" spans="1:9" ht="15.75" customHeight="1" x14ac:dyDescent="0.25">
      <c r="A91" s="108">
        <v>43920</v>
      </c>
      <c r="B91" s="107" t="str">
        <f t="shared" si="4"/>
        <v>Måndag</v>
      </c>
      <c r="C91" s="107" t="str">
        <f t="shared" si="0"/>
        <v/>
      </c>
      <c r="D91" s="107" t="str">
        <f t="shared" si="1"/>
        <v/>
      </c>
      <c r="E91" s="107" t="s">
        <v>170</v>
      </c>
      <c r="F91" s="107"/>
      <c r="G91" s="107"/>
      <c r="H91" s="107"/>
      <c r="I91" s="107"/>
    </row>
    <row r="92" spans="1:9" ht="15.75" customHeight="1" x14ac:dyDescent="0.25">
      <c r="A92" s="108">
        <v>43921</v>
      </c>
      <c r="B92" s="107" t="str">
        <f t="shared" si="4"/>
        <v>Tisdag</v>
      </c>
      <c r="C92" s="107" t="str">
        <f t="shared" si="0"/>
        <v/>
      </c>
      <c r="D92" s="107" t="str">
        <f t="shared" si="1"/>
        <v/>
      </c>
      <c r="E92" s="107"/>
      <c r="F92" s="107"/>
      <c r="G92" s="107"/>
      <c r="H92" s="107"/>
      <c r="I92" s="107"/>
    </row>
    <row r="93" spans="1:9" ht="15.75" customHeight="1" x14ac:dyDescent="0.25">
      <c r="A93" s="108">
        <v>43922</v>
      </c>
      <c r="B93" s="107" t="str">
        <f t="shared" si="4"/>
        <v>Onsdag</v>
      </c>
      <c r="C93" s="107" t="str">
        <f t="shared" si="0"/>
        <v/>
      </c>
      <c r="D93" s="107" t="str">
        <f t="shared" si="1"/>
        <v/>
      </c>
      <c r="E93" s="107"/>
      <c r="F93" s="107"/>
      <c r="G93" s="107"/>
      <c r="H93" s="107"/>
      <c r="I93" s="107"/>
    </row>
    <row r="94" spans="1:9" ht="15.75" customHeight="1" x14ac:dyDescent="0.25">
      <c r="A94" s="108">
        <v>43923</v>
      </c>
      <c r="B94" s="107" t="str">
        <f t="shared" si="4"/>
        <v>Torsdag</v>
      </c>
      <c r="C94" s="107" t="str">
        <f t="shared" si="0"/>
        <v/>
      </c>
      <c r="D94" s="107" t="str">
        <f t="shared" si="1"/>
        <v/>
      </c>
      <c r="E94" s="107"/>
      <c r="F94" s="107"/>
      <c r="G94" s="107"/>
      <c r="H94" s="107"/>
      <c r="I94" s="107"/>
    </row>
    <row r="95" spans="1:9" ht="15.75" customHeight="1" x14ac:dyDescent="0.25">
      <c r="A95" s="108">
        <v>43924</v>
      </c>
      <c r="B95" s="107" t="str">
        <f t="shared" si="4"/>
        <v>Fredag</v>
      </c>
      <c r="C95" s="107" t="str">
        <f t="shared" si="0"/>
        <v/>
      </c>
      <c r="D95" s="107" t="str">
        <f t="shared" si="1"/>
        <v/>
      </c>
      <c r="E95" s="107"/>
      <c r="F95" s="107"/>
      <c r="G95" s="107"/>
      <c r="H95" s="107"/>
      <c r="I95" s="107"/>
    </row>
    <row r="96" spans="1:9" ht="15.75" customHeight="1" x14ac:dyDescent="0.25">
      <c r="A96" s="108">
        <v>43925</v>
      </c>
      <c r="B96" s="107" t="str">
        <f t="shared" si="4"/>
        <v>Lördag</v>
      </c>
      <c r="C96" s="107" t="str">
        <f t="shared" si="0"/>
        <v/>
      </c>
      <c r="D96" s="107" t="str">
        <f t="shared" si="1"/>
        <v/>
      </c>
      <c r="E96" s="107"/>
      <c r="F96" s="107"/>
      <c r="G96" s="107"/>
      <c r="H96" s="107"/>
      <c r="I96" s="107"/>
    </row>
    <row r="97" spans="1:9" ht="15.75" customHeight="1" x14ac:dyDescent="0.25">
      <c r="A97" s="108">
        <v>43926</v>
      </c>
      <c r="B97" s="107" t="str">
        <f t="shared" si="4"/>
        <v>Söndag</v>
      </c>
      <c r="C97" s="107" t="str">
        <f t="shared" si="0"/>
        <v/>
      </c>
      <c r="D97" s="107" t="str">
        <f t="shared" si="1"/>
        <v/>
      </c>
      <c r="E97" s="107"/>
      <c r="F97" s="107"/>
      <c r="G97" s="107"/>
      <c r="H97" s="107"/>
      <c r="I97" s="107"/>
    </row>
    <row r="98" spans="1:9" ht="15.75" customHeight="1" x14ac:dyDescent="0.25">
      <c r="A98" s="108">
        <v>43927</v>
      </c>
      <c r="B98" s="107" t="str">
        <f t="shared" si="4"/>
        <v>Måndag</v>
      </c>
      <c r="C98" s="107" t="str">
        <f t="shared" si="0"/>
        <v/>
      </c>
      <c r="D98" s="107" t="str">
        <f t="shared" si="1"/>
        <v/>
      </c>
      <c r="E98" s="107" t="s">
        <v>171</v>
      </c>
      <c r="F98" s="107"/>
      <c r="G98" s="107"/>
      <c r="H98" s="107"/>
      <c r="I98" s="107"/>
    </row>
    <row r="99" spans="1:9" ht="15.75" customHeight="1" x14ac:dyDescent="0.25">
      <c r="A99" s="108">
        <v>43928</v>
      </c>
      <c r="B99" s="107" t="str">
        <f t="shared" si="4"/>
        <v>Tisdag</v>
      </c>
      <c r="C99" s="107" t="str">
        <f t="shared" si="0"/>
        <v/>
      </c>
      <c r="D99" s="107" t="str">
        <f t="shared" si="1"/>
        <v/>
      </c>
      <c r="E99" s="107"/>
      <c r="F99" s="107"/>
      <c r="G99" s="107"/>
      <c r="H99" s="107"/>
      <c r="I99" s="107"/>
    </row>
    <row r="100" spans="1:9" ht="15.75" customHeight="1" x14ac:dyDescent="0.25">
      <c r="A100" s="108">
        <v>43929</v>
      </c>
      <c r="B100" s="107" t="str">
        <f t="shared" si="4"/>
        <v>Onsdag</v>
      </c>
      <c r="C100" s="107" t="str">
        <f t="shared" si="0"/>
        <v/>
      </c>
      <c r="D100" s="107" t="str">
        <f t="shared" si="1"/>
        <v/>
      </c>
      <c r="E100" s="107"/>
      <c r="F100" s="107"/>
      <c r="G100" s="107"/>
      <c r="H100" s="107"/>
      <c r="I100" s="107"/>
    </row>
    <row r="101" spans="1:9" ht="15.75" customHeight="1" x14ac:dyDescent="0.25">
      <c r="A101" s="108">
        <v>43930</v>
      </c>
      <c r="B101" s="107" t="str">
        <f t="shared" si="4"/>
        <v>Torsdag</v>
      </c>
      <c r="C101" s="107" t="str">
        <f t="shared" si="0"/>
        <v>Skärtorsdagen</v>
      </c>
      <c r="D101" s="107" t="str">
        <f t="shared" si="1"/>
        <v>Halvdag</v>
      </c>
      <c r="E101" s="107"/>
      <c r="F101" s="107"/>
      <c r="G101" s="107"/>
      <c r="H101" s="107"/>
      <c r="I101" s="107"/>
    </row>
    <row r="102" spans="1:9" ht="15.75" customHeight="1" x14ac:dyDescent="0.25">
      <c r="A102" s="108">
        <v>43931</v>
      </c>
      <c r="B102" s="107" t="str">
        <f t="shared" si="4"/>
        <v>Fredag</v>
      </c>
      <c r="C102" s="107" t="str">
        <f t="shared" si="0"/>
        <v>Långfredagen</v>
      </c>
      <c r="D102" s="107" t="str">
        <f t="shared" si="1"/>
        <v>Långfred</v>
      </c>
      <c r="E102" s="107"/>
      <c r="F102" s="107"/>
      <c r="G102" s="107"/>
      <c r="H102" s="107"/>
      <c r="I102" s="107"/>
    </row>
    <row r="103" spans="1:9" ht="15.75" customHeight="1" x14ac:dyDescent="0.25">
      <c r="A103" s="108">
        <v>43932</v>
      </c>
      <c r="B103" s="107" t="str">
        <f t="shared" si="4"/>
        <v>Lördag</v>
      </c>
      <c r="C103" s="107" t="str">
        <f t="shared" si="0"/>
        <v/>
      </c>
      <c r="D103" s="107" t="str">
        <f t="shared" si="1"/>
        <v/>
      </c>
      <c r="E103" s="107"/>
      <c r="F103" s="107"/>
      <c r="G103" s="107"/>
      <c r="H103" s="107"/>
      <c r="I103" s="107"/>
    </row>
    <row r="104" spans="1:9" ht="15.75" customHeight="1" x14ac:dyDescent="0.25">
      <c r="A104" s="108">
        <v>43933</v>
      </c>
      <c r="B104" s="107" t="str">
        <f t="shared" si="4"/>
        <v>Söndag</v>
      </c>
      <c r="C104" s="107" t="str">
        <f t="shared" si="0"/>
        <v>Påskdagen</v>
      </c>
      <c r="D104" s="107" t="str">
        <f t="shared" si="1"/>
        <v>Påskdag</v>
      </c>
      <c r="E104" s="107"/>
      <c r="F104" s="107"/>
      <c r="G104" s="107"/>
      <c r="H104" s="107"/>
      <c r="I104" s="107"/>
    </row>
    <row r="105" spans="1:9" ht="15.75" customHeight="1" x14ac:dyDescent="0.25">
      <c r="A105" s="108">
        <v>43934</v>
      </c>
      <c r="B105" s="107" t="str">
        <f t="shared" si="4"/>
        <v>Måndag</v>
      </c>
      <c r="C105" s="107" t="str">
        <f t="shared" si="0"/>
        <v>Annandag påsk</v>
      </c>
      <c r="D105" s="107" t="str">
        <f t="shared" si="1"/>
        <v>Annandag</v>
      </c>
      <c r="E105" s="107" t="s">
        <v>172</v>
      </c>
      <c r="F105" s="107"/>
      <c r="G105" s="107"/>
      <c r="H105" s="107"/>
      <c r="I105" s="107"/>
    </row>
    <row r="106" spans="1:9" ht="15.75" customHeight="1" x14ac:dyDescent="0.25">
      <c r="A106" s="108">
        <v>43935</v>
      </c>
      <c r="B106" s="107" t="str">
        <f t="shared" si="4"/>
        <v>Tisdag</v>
      </c>
      <c r="C106" s="107" t="str">
        <f t="shared" si="0"/>
        <v/>
      </c>
      <c r="D106" s="107" t="str">
        <f t="shared" si="1"/>
        <v/>
      </c>
      <c r="E106" s="107"/>
      <c r="F106" s="107"/>
      <c r="G106" s="107"/>
      <c r="H106" s="107"/>
      <c r="I106" s="107"/>
    </row>
    <row r="107" spans="1:9" ht="15.75" customHeight="1" x14ac:dyDescent="0.25">
      <c r="A107" s="108">
        <v>43936</v>
      </c>
      <c r="B107" s="107" t="str">
        <f t="shared" si="4"/>
        <v>Onsdag</v>
      </c>
      <c r="C107" s="107" t="str">
        <f t="shared" si="0"/>
        <v/>
      </c>
      <c r="D107" s="107" t="str">
        <f t="shared" si="1"/>
        <v/>
      </c>
      <c r="E107" s="107"/>
      <c r="F107" s="107"/>
      <c r="G107" s="107"/>
      <c r="H107" s="107"/>
      <c r="I107" s="107"/>
    </row>
    <row r="108" spans="1:9" ht="15.75" customHeight="1" x14ac:dyDescent="0.25">
      <c r="A108" s="108">
        <v>43937</v>
      </c>
      <c r="B108" s="107" t="str">
        <f t="shared" si="4"/>
        <v>Torsdag</v>
      </c>
      <c r="C108" s="107" t="str">
        <f t="shared" si="0"/>
        <v/>
      </c>
      <c r="D108" s="107" t="str">
        <f t="shared" si="1"/>
        <v/>
      </c>
      <c r="E108" s="107"/>
      <c r="F108" s="107"/>
      <c r="G108" s="107"/>
      <c r="H108" s="107"/>
      <c r="I108" s="107"/>
    </row>
    <row r="109" spans="1:9" ht="15.75" customHeight="1" x14ac:dyDescent="0.25">
      <c r="A109" s="108">
        <v>43938</v>
      </c>
      <c r="B109" s="107" t="str">
        <f t="shared" si="4"/>
        <v>Fredag</v>
      </c>
      <c r="C109" s="107" t="str">
        <f t="shared" si="0"/>
        <v/>
      </c>
      <c r="D109" s="107" t="str">
        <f t="shared" si="1"/>
        <v/>
      </c>
      <c r="E109" s="107"/>
      <c r="F109" s="107"/>
      <c r="G109" s="107"/>
      <c r="H109" s="107"/>
      <c r="I109" s="107"/>
    </row>
    <row r="110" spans="1:9" ht="15.75" customHeight="1" x14ac:dyDescent="0.25">
      <c r="A110" s="108">
        <v>43939</v>
      </c>
      <c r="B110" s="107" t="str">
        <f t="shared" si="4"/>
        <v>Lördag</v>
      </c>
      <c r="C110" s="107" t="str">
        <f t="shared" si="0"/>
        <v/>
      </c>
      <c r="D110" s="107" t="str">
        <f t="shared" si="1"/>
        <v/>
      </c>
      <c r="E110" s="107"/>
      <c r="F110" s="107"/>
      <c r="G110" s="107"/>
      <c r="H110" s="107"/>
      <c r="I110" s="107"/>
    </row>
    <row r="111" spans="1:9" ht="15.75" customHeight="1" x14ac:dyDescent="0.25">
      <c r="A111" s="108">
        <v>43940</v>
      </c>
      <c r="B111" s="107" t="str">
        <f t="shared" si="4"/>
        <v>Söndag</v>
      </c>
      <c r="C111" s="107" t="str">
        <f t="shared" si="0"/>
        <v/>
      </c>
      <c r="D111" s="107" t="str">
        <f t="shared" si="1"/>
        <v/>
      </c>
      <c r="E111" s="107"/>
      <c r="F111" s="107"/>
      <c r="G111" s="107"/>
      <c r="H111" s="107"/>
      <c r="I111" s="107"/>
    </row>
    <row r="112" spans="1:9" ht="15.75" customHeight="1" x14ac:dyDescent="0.25">
      <c r="A112" s="108">
        <v>43941</v>
      </c>
      <c r="B112" s="107" t="str">
        <f t="shared" si="4"/>
        <v>Måndag</v>
      </c>
      <c r="C112" s="107" t="str">
        <f t="shared" si="0"/>
        <v/>
      </c>
      <c r="D112" s="107" t="str">
        <f t="shared" si="1"/>
        <v/>
      </c>
      <c r="E112" s="107" t="s">
        <v>173</v>
      </c>
      <c r="F112" s="107"/>
      <c r="G112" s="107"/>
      <c r="H112" s="107"/>
      <c r="I112" s="107"/>
    </row>
    <row r="113" spans="1:9" ht="15.75" customHeight="1" x14ac:dyDescent="0.25">
      <c r="A113" s="108">
        <v>43942</v>
      </c>
      <c r="B113" s="107" t="str">
        <f t="shared" si="4"/>
        <v>Tisdag</v>
      </c>
      <c r="C113" s="107" t="str">
        <f t="shared" si="0"/>
        <v/>
      </c>
      <c r="D113" s="107" t="str">
        <f t="shared" si="1"/>
        <v/>
      </c>
      <c r="E113" s="107"/>
      <c r="F113" s="107"/>
      <c r="G113" s="107"/>
      <c r="H113" s="107"/>
      <c r="I113" s="107"/>
    </row>
    <row r="114" spans="1:9" ht="15.75" customHeight="1" x14ac:dyDescent="0.25">
      <c r="A114" s="108">
        <v>43943</v>
      </c>
      <c r="B114" s="107" t="str">
        <f t="shared" si="4"/>
        <v>Onsdag</v>
      </c>
      <c r="C114" s="107" t="str">
        <f t="shared" si="0"/>
        <v/>
      </c>
      <c r="D114" s="107" t="str">
        <f t="shared" si="1"/>
        <v/>
      </c>
      <c r="E114" s="107"/>
      <c r="F114" s="107"/>
      <c r="G114" s="107"/>
      <c r="H114" s="107"/>
      <c r="I114" s="107"/>
    </row>
    <row r="115" spans="1:9" ht="15.75" customHeight="1" x14ac:dyDescent="0.25">
      <c r="A115" s="108">
        <v>43944</v>
      </c>
      <c r="B115" s="107" t="str">
        <f t="shared" si="4"/>
        <v>Torsdag</v>
      </c>
      <c r="C115" s="107" t="str">
        <f t="shared" si="0"/>
        <v/>
      </c>
      <c r="D115" s="107" t="str">
        <f t="shared" si="1"/>
        <v/>
      </c>
      <c r="E115" s="107"/>
      <c r="F115" s="107"/>
      <c r="G115" s="107"/>
      <c r="H115" s="107"/>
      <c r="I115" s="107"/>
    </row>
    <row r="116" spans="1:9" ht="15.75" customHeight="1" x14ac:dyDescent="0.25">
      <c r="A116" s="108">
        <v>43945</v>
      </c>
      <c r="B116" s="107" t="str">
        <f t="shared" si="4"/>
        <v>Fredag</v>
      </c>
      <c r="C116" s="107" t="str">
        <f t="shared" si="0"/>
        <v/>
      </c>
      <c r="D116" s="107" t="str">
        <f t="shared" si="1"/>
        <v/>
      </c>
      <c r="E116" s="107"/>
      <c r="F116" s="107"/>
      <c r="G116" s="107"/>
      <c r="H116" s="107"/>
      <c r="I116" s="107"/>
    </row>
    <row r="117" spans="1:9" ht="15.75" customHeight="1" x14ac:dyDescent="0.25">
      <c r="A117" s="108">
        <v>43946</v>
      </c>
      <c r="B117" s="107" t="str">
        <f t="shared" si="4"/>
        <v>Lördag</v>
      </c>
      <c r="C117" s="107" t="str">
        <f t="shared" si="0"/>
        <v/>
      </c>
      <c r="D117" s="107" t="str">
        <f t="shared" si="1"/>
        <v/>
      </c>
      <c r="E117" s="107"/>
      <c r="F117" s="107"/>
      <c r="G117" s="107"/>
      <c r="H117" s="107"/>
      <c r="I117" s="107"/>
    </row>
    <row r="118" spans="1:9" ht="15.75" customHeight="1" x14ac:dyDescent="0.25">
      <c r="A118" s="108">
        <v>43947</v>
      </c>
      <c r="B118" s="107" t="str">
        <f t="shared" si="4"/>
        <v>Söndag</v>
      </c>
      <c r="C118" s="107" t="str">
        <f t="shared" si="0"/>
        <v/>
      </c>
      <c r="D118" s="107" t="str">
        <f t="shared" si="1"/>
        <v/>
      </c>
      <c r="E118" s="107"/>
      <c r="F118" s="107"/>
      <c r="G118" s="107"/>
      <c r="H118" s="107"/>
      <c r="I118" s="107"/>
    </row>
    <row r="119" spans="1:9" ht="15.75" customHeight="1" x14ac:dyDescent="0.25">
      <c r="A119" s="108">
        <v>43948</v>
      </c>
      <c r="B119" s="107" t="str">
        <f t="shared" si="4"/>
        <v>Måndag</v>
      </c>
      <c r="C119" s="107" t="str">
        <f t="shared" si="0"/>
        <v/>
      </c>
      <c r="D119" s="107" t="str">
        <f t="shared" si="1"/>
        <v/>
      </c>
      <c r="E119" s="107" t="s">
        <v>174</v>
      </c>
      <c r="F119" s="107"/>
      <c r="G119" s="107"/>
      <c r="H119" s="107"/>
      <c r="I119" s="107"/>
    </row>
    <row r="120" spans="1:9" ht="15.75" customHeight="1" x14ac:dyDescent="0.25">
      <c r="A120" s="108">
        <v>43949</v>
      </c>
      <c r="B120" s="107" t="str">
        <f t="shared" si="4"/>
        <v>Tisdag</v>
      </c>
      <c r="C120" s="107" t="str">
        <f t="shared" si="0"/>
        <v/>
      </c>
      <c r="D120" s="107" t="str">
        <f t="shared" si="1"/>
        <v/>
      </c>
      <c r="E120" s="107"/>
      <c r="F120" s="107"/>
      <c r="G120" s="107"/>
      <c r="H120" s="107"/>
      <c r="I120" s="107"/>
    </row>
    <row r="121" spans="1:9" ht="15.75" customHeight="1" x14ac:dyDescent="0.25">
      <c r="A121" s="108">
        <v>43950</v>
      </c>
      <c r="B121" s="107" t="str">
        <f t="shared" si="4"/>
        <v>Onsdag</v>
      </c>
      <c r="C121" s="107" t="str">
        <f t="shared" si="0"/>
        <v/>
      </c>
      <c r="D121" s="107" t="str">
        <f t="shared" si="1"/>
        <v/>
      </c>
      <c r="E121" s="107"/>
      <c r="F121" s="107"/>
      <c r="G121" s="107"/>
      <c r="H121" s="107"/>
      <c r="I121" s="107"/>
    </row>
    <row r="122" spans="1:9" ht="15.75" customHeight="1" x14ac:dyDescent="0.25">
      <c r="A122" s="108">
        <v>43951</v>
      </c>
      <c r="B122" s="107" t="str">
        <f t="shared" si="4"/>
        <v>Torsdag</v>
      </c>
      <c r="C122" s="107" t="str">
        <f t="shared" si="0"/>
        <v>Valborgsmässoafton</v>
      </c>
      <c r="D122" s="107" t="str">
        <f t="shared" si="1"/>
        <v>Valborg/Halvd</v>
      </c>
      <c r="E122" s="107"/>
      <c r="F122" s="107"/>
      <c r="G122" s="107"/>
      <c r="H122" s="107"/>
      <c r="I122" s="107"/>
    </row>
    <row r="123" spans="1:9" ht="15.75" customHeight="1" x14ac:dyDescent="0.25">
      <c r="A123" s="108">
        <v>43952</v>
      </c>
      <c r="B123" s="107" t="str">
        <f t="shared" si="4"/>
        <v>Fredag</v>
      </c>
      <c r="C123" s="107" t="str">
        <f t="shared" si="0"/>
        <v>Första maj</v>
      </c>
      <c r="D123" s="107" t="str">
        <f t="shared" si="1"/>
        <v>1:a maj</v>
      </c>
      <c r="E123" s="107"/>
      <c r="F123" s="107"/>
      <c r="G123" s="107"/>
      <c r="H123" s="107"/>
      <c r="I123" s="107"/>
    </row>
    <row r="124" spans="1:9" ht="15.75" customHeight="1" x14ac:dyDescent="0.25">
      <c r="A124" s="108">
        <v>43953</v>
      </c>
      <c r="B124" s="107" t="str">
        <f t="shared" si="4"/>
        <v>Lördag</v>
      </c>
      <c r="C124" s="107" t="str">
        <f t="shared" si="0"/>
        <v/>
      </c>
      <c r="D124" s="107" t="str">
        <f t="shared" si="1"/>
        <v/>
      </c>
      <c r="E124" s="107"/>
      <c r="F124" s="107"/>
      <c r="G124" s="107"/>
      <c r="H124" s="107"/>
      <c r="I124" s="107"/>
    </row>
    <row r="125" spans="1:9" ht="15.75" customHeight="1" x14ac:dyDescent="0.25">
      <c r="A125" s="108">
        <v>43954</v>
      </c>
      <c r="B125" s="107" t="str">
        <f t="shared" si="4"/>
        <v>Söndag</v>
      </c>
      <c r="C125" s="107" t="str">
        <f t="shared" si="0"/>
        <v/>
      </c>
      <c r="D125" s="107" t="str">
        <f t="shared" si="1"/>
        <v/>
      </c>
      <c r="E125" s="107"/>
      <c r="F125" s="107"/>
      <c r="G125" s="107"/>
      <c r="H125" s="107"/>
      <c r="I125" s="107"/>
    </row>
    <row r="126" spans="1:9" ht="15.75" customHeight="1" x14ac:dyDescent="0.25">
      <c r="A126" s="108">
        <v>43955</v>
      </c>
      <c r="B126" s="107" t="str">
        <f t="shared" si="4"/>
        <v>Måndag</v>
      </c>
      <c r="C126" s="107" t="str">
        <f t="shared" si="0"/>
        <v/>
      </c>
      <c r="D126" s="107" t="str">
        <f t="shared" si="1"/>
        <v/>
      </c>
      <c r="E126" s="107" t="s">
        <v>175</v>
      </c>
      <c r="F126" s="107"/>
      <c r="G126" s="107"/>
      <c r="H126" s="107"/>
      <c r="I126" s="107"/>
    </row>
    <row r="127" spans="1:9" ht="15.75" customHeight="1" x14ac:dyDescent="0.25">
      <c r="A127" s="108">
        <v>43956</v>
      </c>
      <c r="B127" s="107" t="str">
        <f t="shared" si="4"/>
        <v>Tisdag</v>
      </c>
      <c r="C127" s="107" t="str">
        <f t="shared" si="0"/>
        <v/>
      </c>
      <c r="D127" s="107" t="str">
        <f t="shared" si="1"/>
        <v/>
      </c>
      <c r="E127" s="107"/>
      <c r="F127" s="107"/>
      <c r="G127" s="107"/>
      <c r="H127" s="107"/>
      <c r="I127" s="107"/>
    </row>
    <row r="128" spans="1:9" ht="15.75" customHeight="1" x14ac:dyDescent="0.25">
      <c r="A128" s="108">
        <v>43957</v>
      </c>
      <c r="B128" s="107" t="str">
        <f t="shared" si="4"/>
        <v>Onsdag</v>
      </c>
      <c r="C128" s="107" t="str">
        <f t="shared" si="0"/>
        <v/>
      </c>
      <c r="D128" s="107" t="str">
        <f t="shared" si="1"/>
        <v/>
      </c>
      <c r="E128" s="107"/>
      <c r="F128" s="107"/>
      <c r="G128" s="107"/>
      <c r="H128" s="107"/>
      <c r="I128" s="107"/>
    </row>
    <row r="129" spans="1:9" ht="15.75" customHeight="1" x14ac:dyDescent="0.25">
      <c r="A129" s="108">
        <v>43958</v>
      </c>
      <c r="B129" s="107" t="str">
        <f t="shared" si="4"/>
        <v>Torsdag</v>
      </c>
      <c r="C129" s="107" t="str">
        <f t="shared" si="0"/>
        <v/>
      </c>
      <c r="D129" s="107" t="str">
        <f t="shared" si="1"/>
        <v/>
      </c>
      <c r="E129" s="107"/>
      <c r="F129" s="107"/>
      <c r="G129" s="107"/>
      <c r="H129" s="107"/>
      <c r="I129" s="107"/>
    </row>
    <row r="130" spans="1:9" ht="15.75" customHeight="1" x14ac:dyDescent="0.25">
      <c r="A130" s="108">
        <v>43959</v>
      </c>
      <c r="B130" s="107" t="str">
        <f t="shared" si="4"/>
        <v>Fredag</v>
      </c>
      <c r="C130" s="107" t="str">
        <f t="shared" si="0"/>
        <v/>
      </c>
      <c r="D130" s="107" t="str">
        <f t="shared" si="1"/>
        <v/>
      </c>
      <c r="E130" s="107"/>
      <c r="F130" s="107"/>
      <c r="G130" s="107"/>
      <c r="H130" s="107"/>
      <c r="I130" s="107"/>
    </row>
    <row r="131" spans="1:9" ht="15.75" customHeight="1" x14ac:dyDescent="0.25">
      <c r="A131" s="108">
        <v>43960</v>
      </c>
      <c r="B131" s="107" t="str">
        <f t="shared" si="4"/>
        <v>Lördag</v>
      </c>
      <c r="C131" s="107" t="str">
        <f t="shared" si="0"/>
        <v/>
      </c>
      <c r="D131" s="107" t="str">
        <f t="shared" si="1"/>
        <v/>
      </c>
      <c r="E131" s="107"/>
      <c r="F131" s="107"/>
      <c r="G131" s="107"/>
      <c r="H131" s="107"/>
      <c r="I131" s="107"/>
    </row>
    <row r="132" spans="1:9" ht="15.75" customHeight="1" x14ac:dyDescent="0.25">
      <c r="A132" s="108">
        <v>43961</v>
      </c>
      <c r="B132" s="107" t="str">
        <f t="shared" ref="B132:B195" si="5">VLOOKUP(WEEKDAY(A132,2),$F$2:$G$8,2,FALSE)</f>
        <v>Söndag</v>
      </c>
      <c r="C132" s="107" t="str">
        <f t="shared" si="0"/>
        <v/>
      </c>
      <c r="D132" s="107" t="str">
        <f t="shared" si="1"/>
        <v/>
      </c>
      <c r="E132" s="107"/>
      <c r="F132" s="107"/>
      <c r="G132" s="107"/>
      <c r="H132" s="107"/>
      <c r="I132" s="107"/>
    </row>
    <row r="133" spans="1:9" ht="15.75" customHeight="1" x14ac:dyDescent="0.25">
      <c r="A133" s="108">
        <v>43962</v>
      </c>
      <c r="B133" s="107" t="str">
        <f t="shared" si="5"/>
        <v>Måndag</v>
      </c>
      <c r="C133" s="107" t="str">
        <f t="shared" si="0"/>
        <v/>
      </c>
      <c r="D133" s="107" t="str">
        <f t="shared" si="1"/>
        <v/>
      </c>
      <c r="E133" s="107" t="s">
        <v>176</v>
      </c>
      <c r="F133" s="107"/>
      <c r="G133" s="107"/>
      <c r="H133" s="107"/>
      <c r="I133" s="107"/>
    </row>
    <row r="134" spans="1:9" ht="15.75" customHeight="1" x14ac:dyDescent="0.25">
      <c r="A134" s="108">
        <v>43963</v>
      </c>
      <c r="B134" s="107" t="str">
        <f t="shared" si="5"/>
        <v>Tisdag</v>
      </c>
      <c r="C134" s="107" t="str">
        <f t="shared" si="0"/>
        <v/>
      </c>
      <c r="D134" s="107" t="str">
        <f t="shared" si="1"/>
        <v/>
      </c>
      <c r="E134" s="107"/>
      <c r="F134" s="107"/>
      <c r="G134" s="107"/>
      <c r="H134" s="107"/>
      <c r="I134" s="107"/>
    </row>
    <row r="135" spans="1:9" ht="15.75" customHeight="1" x14ac:dyDescent="0.25">
      <c r="A135" s="108">
        <v>43964</v>
      </c>
      <c r="B135" s="107" t="str">
        <f t="shared" si="5"/>
        <v>Onsdag</v>
      </c>
      <c r="C135" s="107" t="str">
        <f t="shared" si="0"/>
        <v/>
      </c>
      <c r="D135" s="107" t="str">
        <f t="shared" si="1"/>
        <v/>
      </c>
      <c r="E135" s="107"/>
      <c r="F135" s="107"/>
      <c r="G135" s="107"/>
      <c r="H135" s="107"/>
      <c r="I135" s="107"/>
    </row>
    <row r="136" spans="1:9" ht="15.75" customHeight="1" x14ac:dyDescent="0.25">
      <c r="A136" s="108">
        <v>43965</v>
      </c>
      <c r="B136" s="107" t="str">
        <f t="shared" si="5"/>
        <v>Torsdag</v>
      </c>
      <c r="C136" s="107" t="str">
        <f t="shared" si="0"/>
        <v/>
      </c>
      <c r="D136" s="107" t="str">
        <f t="shared" si="1"/>
        <v/>
      </c>
      <c r="E136" s="107"/>
      <c r="F136" s="107"/>
      <c r="G136" s="107"/>
      <c r="H136" s="107"/>
      <c r="I136" s="107"/>
    </row>
    <row r="137" spans="1:9" ht="15.75" customHeight="1" x14ac:dyDescent="0.25">
      <c r="A137" s="108">
        <v>43966</v>
      </c>
      <c r="B137" s="107" t="str">
        <f t="shared" si="5"/>
        <v>Fredag</v>
      </c>
      <c r="C137" s="107" t="str">
        <f t="shared" si="0"/>
        <v/>
      </c>
      <c r="D137" s="107" t="str">
        <f t="shared" si="1"/>
        <v/>
      </c>
      <c r="E137" s="107"/>
      <c r="F137" s="107"/>
      <c r="G137" s="107"/>
      <c r="H137" s="107"/>
      <c r="I137" s="107"/>
    </row>
    <row r="138" spans="1:9" ht="15.75" customHeight="1" x14ac:dyDescent="0.25">
      <c r="A138" s="108">
        <v>43967</v>
      </c>
      <c r="B138" s="107" t="str">
        <f t="shared" si="5"/>
        <v>Lördag</v>
      </c>
      <c r="C138" s="107" t="str">
        <f t="shared" si="0"/>
        <v/>
      </c>
      <c r="D138" s="107" t="str">
        <f t="shared" si="1"/>
        <v/>
      </c>
      <c r="E138" s="107"/>
      <c r="F138" s="107"/>
      <c r="G138" s="107"/>
      <c r="H138" s="107"/>
      <c r="I138" s="107"/>
    </row>
    <row r="139" spans="1:9" ht="15.75" customHeight="1" x14ac:dyDescent="0.25">
      <c r="A139" s="108">
        <v>43968</v>
      </c>
      <c r="B139" s="107" t="str">
        <f t="shared" si="5"/>
        <v>Söndag</v>
      </c>
      <c r="C139" s="107" t="str">
        <f t="shared" si="0"/>
        <v/>
      </c>
      <c r="D139" s="107" t="str">
        <f t="shared" si="1"/>
        <v/>
      </c>
      <c r="E139" s="107"/>
      <c r="F139" s="107"/>
      <c r="G139" s="107"/>
      <c r="H139" s="107"/>
      <c r="I139" s="107"/>
    </row>
    <row r="140" spans="1:9" ht="15.75" customHeight="1" x14ac:dyDescent="0.25">
      <c r="A140" s="108">
        <v>43969</v>
      </c>
      <c r="B140" s="107" t="str">
        <f t="shared" si="5"/>
        <v>Måndag</v>
      </c>
      <c r="C140" s="107" t="str">
        <f t="shared" si="0"/>
        <v/>
      </c>
      <c r="D140" s="107" t="str">
        <f t="shared" si="1"/>
        <v/>
      </c>
      <c r="E140" s="107" t="s">
        <v>177</v>
      </c>
      <c r="F140" s="107"/>
      <c r="G140" s="107"/>
      <c r="H140" s="107"/>
      <c r="I140" s="107"/>
    </row>
    <row r="141" spans="1:9" ht="15.75" customHeight="1" x14ac:dyDescent="0.25">
      <c r="A141" s="108">
        <v>43970</v>
      </c>
      <c r="B141" s="107" t="str">
        <f t="shared" si="5"/>
        <v>Tisdag</v>
      </c>
      <c r="C141" s="107" t="str">
        <f t="shared" si="0"/>
        <v/>
      </c>
      <c r="D141" s="107" t="str">
        <f t="shared" si="1"/>
        <v/>
      </c>
      <c r="E141" s="107"/>
      <c r="F141" s="107"/>
      <c r="G141" s="107"/>
      <c r="H141" s="107"/>
      <c r="I141" s="107"/>
    </row>
    <row r="142" spans="1:9" ht="15.75" customHeight="1" x14ac:dyDescent="0.25">
      <c r="A142" s="108">
        <v>43971</v>
      </c>
      <c r="B142" s="107" t="str">
        <f t="shared" si="5"/>
        <v>Onsdag</v>
      </c>
      <c r="C142" s="107" t="str">
        <f t="shared" si="0"/>
        <v>Dag före Kristi H-färdsdag</v>
      </c>
      <c r="D142" s="107" t="str">
        <f t="shared" si="1"/>
        <v>Halvdag</v>
      </c>
      <c r="E142" s="107"/>
      <c r="F142" s="107"/>
      <c r="G142" s="107"/>
      <c r="H142" s="107"/>
      <c r="I142" s="107"/>
    </row>
    <row r="143" spans="1:9" ht="15.75" customHeight="1" x14ac:dyDescent="0.25">
      <c r="A143" s="108">
        <v>43972</v>
      </c>
      <c r="B143" s="107" t="str">
        <f t="shared" si="5"/>
        <v>Torsdag</v>
      </c>
      <c r="C143" s="107" t="str">
        <f t="shared" si="0"/>
        <v>Kristi Himmelsfärdsdag</v>
      </c>
      <c r="D143" s="107" t="str">
        <f t="shared" si="1"/>
        <v>K:i h-färdsd</v>
      </c>
      <c r="E143" s="107"/>
      <c r="F143" s="107"/>
      <c r="G143" s="107"/>
      <c r="H143" s="107"/>
      <c r="I143" s="107"/>
    </row>
    <row r="144" spans="1:9" ht="15.75" customHeight="1" x14ac:dyDescent="0.25">
      <c r="A144" s="108">
        <v>43973</v>
      </c>
      <c r="B144" s="107" t="str">
        <f t="shared" si="5"/>
        <v>Fredag</v>
      </c>
      <c r="C144" s="107" t="str">
        <f t="shared" si="0"/>
        <v>Arbetsfri dag</v>
      </c>
      <c r="D144" s="107" t="str">
        <f t="shared" si="1"/>
        <v>Arbetsfri</v>
      </c>
      <c r="E144" s="107"/>
      <c r="F144" s="107"/>
      <c r="G144" s="107"/>
      <c r="H144" s="107"/>
      <c r="I144" s="107"/>
    </row>
    <row r="145" spans="1:9" ht="15.75" customHeight="1" x14ac:dyDescent="0.25">
      <c r="A145" s="108">
        <v>43974</v>
      </c>
      <c r="B145" s="107" t="str">
        <f t="shared" si="5"/>
        <v>Lördag</v>
      </c>
      <c r="C145" s="107" t="str">
        <f t="shared" si="0"/>
        <v/>
      </c>
      <c r="D145" s="107" t="str">
        <f t="shared" si="1"/>
        <v/>
      </c>
      <c r="E145" s="107"/>
      <c r="F145" s="107"/>
      <c r="G145" s="107"/>
      <c r="H145" s="107"/>
      <c r="I145" s="107"/>
    </row>
    <row r="146" spans="1:9" ht="15.75" customHeight="1" x14ac:dyDescent="0.25">
      <c r="A146" s="108">
        <v>43975</v>
      </c>
      <c r="B146" s="107" t="str">
        <f t="shared" si="5"/>
        <v>Söndag</v>
      </c>
      <c r="C146" s="107" t="str">
        <f t="shared" si="0"/>
        <v>Mors dag</v>
      </c>
      <c r="D146" s="107" t="str">
        <f t="shared" si="1"/>
        <v>Mors dag</v>
      </c>
      <c r="E146" s="107"/>
      <c r="F146" s="107"/>
      <c r="G146" s="107"/>
      <c r="H146" s="107"/>
      <c r="I146" s="107"/>
    </row>
    <row r="147" spans="1:9" ht="15.75" customHeight="1" x14ac:dyDescent="0.25">
      <c r="A147" s="108">
        <v>43976</v>
      </c>
      <c r="B147" s="107" t="str">
        <f t="shared" si="5"/>
        <v>Måndag</v>
      </c>
      <c r="C147" s="107" t="str">
        <f t="shared" si="0"/>
        <v/>
      </c>
      <c r="D147" s="107" t="str">
        <f t="shared" si="1"/>
        <v/>
      </c>
      <c r="E147" s="107" t="s">
        <v>178</v>
      </c>
      <c r="F147" s="107"/>
      <c r="G147" s="107"/>
      <c r="H147" s="107"/>
      <c r="I147" s="107"/>
    </row>
    <row r="148" spans="1:9" ht="15.75" customHeight="1" x14ac:dyDescent="0.25">
      <c r="A148" s="108">
        <v>43977</v>
      </c>
      <c r="B148" s="107" t="str">
        <f t="shared" si="5"/>
        <v>Tisdag</v>
      </c>
      <c r="C148" s="107" t="str">
        <f t="shared" si="0"/>
        <v/>
      </c>
      <c r="D148" s="107" t="str">
        <f t="shared" si="1"/>
        <v/>
      </c>
      <c r="E148" s="107"/>
      <c r="F148" s="107"/>
      <c r="G148" s="107"/>
      <c r="H148" s="107"/>
      <c r="I148" s="107"/>
    </row>
    <row r="149" spans="1:9" ht="15.75" customHeight="1" x14ac:dyDescent="0.25">
      <c r="A149" s="108">
        <v>43978</v>
      </c>
      <c r="B149" s="107" t="str">
        <f t="shared" si="5"/>
        <v>Onsdag</v>
      </c>
      <c r="C149" s="107" t="str">
        <f t="shared" si="0"/>
        <v/>
      </c>
      <c r="D149" s="107" t="str">
        <f t="shared" si="1"/>
        <v/>
      </c>
      <c r="E149" s="107"/>
      <c r="F149" s="107"/>
      <c r="G149" s="107"/>
      <c r="H149" s="107"/>
      <c r="I149" s="107"/>
    </row>
    <row r="150" spans="1:9" ht="15.75" customHeight="1" x14ac:dyDescent="0.25">
      <c r="A150" s="108">
        <v>43979</v>
      </c>
      <c r="B150" s="107" t="str">
        <f t="shared" si="5"/>
        <v>Torsdag</v>
      </c>
      <c r="C150" s="107" t="str">
        <f t="shared" si="0"/>
        <v/>
      </c>
      <c r="D150" s="107" t="str">
        <f t="shared" si="1"/>
        <v/>
      </c>
      <c r="E150" s="107"/>
      <c r="F150" s="107"/>
      <c r="G150" s="107"/>
      <c r="H150" s="107"/>
      <c r="I150" s="107"/>
    </row>
    <row r="151" spans="1:9" ht="15.75" customHeight="1" x14ac:dyDescent="0.25">
      <c r="A151" s="108">
        <v>43980</v>
      </c>
      <c r="B151" s="107" t="str">
        <f t="shared" si="5"/>
        <v>Fredag</v>
      </c>
      <c r="C151" s="107" t="str">
        <f t="shared" si="0"/>
        <v/>
      </c>
      <c r="D151" s="107" t="str">
        <f t="shared" si="1"/>
        <v/>
      </c>
      <c r="E151" s="107"/>
      <c r="F151" s="107"/>
      <c r="G151" s="107"/>
      <c r="H151" s="107"/>
      <c r="I151" s="107"/>
    </row>
    <row r="152" spans="1:9" ht="15.75" customHeight="1" x14ac:dyDescent="0.25">
      <c r="A152" s="108">
        <v>43981</v>
      </c>
      <c r="B152" s="107" t="str">
        <f t="shared" si="5"/>
        <v>Lördag</v>
      </c>
      <c r="C152" s="107" t="str">
        <f t="shared" si="0"/>
        <v/>
      </c>
      <c r="D152" s="107" t="str">
        <f t="shared" si="1"/>
        <v/>
      </c>
      <c r="E152" s="107"/>
      <c r="F152" s="107"/>
      <c r="G152" s="107"/>
      <c r="H152" s="107"/>
      <c r="I152" s="107"/>
    </row>
    <row r="153" spans="1:9" ht="15.75" customHeight="1" x14ac:dyDescent="0.25">
      <c r="A153" s="108">
        <v>43982</v>
      </c>
      <c r="B153" s="107" t="str">
        <f t="shared" si="5"/>
        <v>Söndag</v>
      </c>
      <c r="C153" s="107" t="str">
        <f t="shared" si="0"/>
        <v>Pingstdagen</v>
      </c>
      <c r="D153" s="107" t="str">
        <f t="shared" si="1"/>
        <v>Pingstdgn</v>
      </c>
      <c r="E153" s="107"/>
      <c r="F153" s="107"/>
      <c r="G153" s="107"/>
      <c r="H153" s="107"/>
      <c r="I153" s="107"/>
    </row>
    <row r="154" spans="1:9" ht="15.75" customHeight="1" x14ac:dyDescent="0.25">
      <c r="A154" s="108">
        <v>43983</v>
      </c>
      <c r="B154" s="107" t="str">
        <f t="shared" si="5"/>
        <v>Måndag</v>
      </c>
      <c r="C154" s="107" t="str">
        <f t="shared" si="0"/>
        <v/>
      </c>
      <c r="D154" s="107" t="str">
        <f t="shared" si="1"/>
        <v/>
      </c>
      <c r="E154" s="107" t="s">
        <v>179</v>
      </c>
      <c r="F154" s="107"/>
      <c r="G154" s="107"/>
      <c r="H154" s="107"/>
      <c r="I154" s="107"/>
    </row>
    <row r="155" spans="1:9" ht="15.75" customHeight="1" x14ac:dyDescent="0.25">
      <c r="A155" s="108">
        <v>43984</v>
      </c>
      <c r="B155" s="107" t="str">
        <f t="shared" si="5"/>
        <v>Tisdag</v>
      </c>
      <c r="C155" s="107" t="str">
        <f t="shared" si="0"/>
        <v/>
      </c>
      <c r="D155" s="107" t="str">
        <f t="shared" si="1"/>
        <v/>
      </c>
      <c r="E155" s="107"/>
      <c r="F155" s="107"/>
      <c r="G155" s="107"/>
      <c r="H155" s="107"/>
      <c r="I155" s="107"/>
    </row>
    <row r="156" spans="1:9" ht="15.75" customHeight="1" x14ac:dyDescent="0.25">
      <c r="A156" s="108">
        <v>43985</v>
      </c>
      <c r="B156" s="107" t="str">
        <f t="shared" si="5"/>
        <v>Onsdag</v>
      </c>
      <c r="C156" s="107" t="str">
        <f t="shared" si="0"/>
        <v/>
      </c>
      <c r="D156" s="107" t="str">
        <f t="shared" si="1"/>
        <v/>
      </c>
      <c r="E156" s="107"/>
      <c r="F156" s="107"/>
      <c r="G156" s="107"/>
      <c r="H156" s="107"/>
      <c r="I156" s="107"/>
    </row>
    <row r="157" spans="1:9" ht="15.75" customHeight="1" x14ac:dyDescent="0.25">
      <c r="A157" s="108">
        <v>43986</v>
      </c>
      <c r="B157" s="107" t="str">
        <f t="shared" si="5"/>
        <v>Torsdag</v>
      </c>
      <c r="C157" s="107" t="str">
        <f t="shared" si="0"/>
        <v/>
      </c>
      <c r="D157" s="107" t="str">
        <f t="shared" si="1"/>
        <v/>
      </c>
      <c r="E157" s="107"/>
      <c r="F157" s="107"/>
      <c r="G157" s="107"/>
      <c r="H157" s="107"/>
      <c r="I157" s="107"/>
    </row>
    <row r="158" spans="1:9" ht="15.75" customHeight="1" x14ac:dyDescent="0.25">
      <c r="A158" s="108">
        <v>43987</v>
      </c>
      <c r="B158" s="107" t="str">
        <f t="shared" si="5"/>
        <v>Fredag</v>
      </c>
      <c r="C158" s="107" t="str">
        <f t="shared" si="0"/>
        <v/>
      </c>
      <c r="D158" s="107" t="str">
        <f t="shared" si="1"/>
        <v/>
      </c>
      <c r="E158" s="107"/>
      <c r="F158" s="107"/>
      <c r="G158" s="107"/>
      <c r="H158" s="107"/>
      <c r="I158" s="107"/>
    </row>
    <row r="159" spans="1:9" ht="15.75" customHeight="1" x14ac:dyDescent="0.25">
      <c r="A159" s="108">
        <v>43988</v>
      </c>
      <c r="B159" s="107" t="str">
        <f t="shared" si="5"/>
        <v>Lördag</v>
      </c>
      <c r="C159" s="107" t="str">
        <f t="shared" si="0"/>
        <v>Sveriges Nationaldag</v>
      </c>
      <c r="D159" s="107" t="str">
        <f t="shared" si="1"/>
        <v>Nationaldag</v>
      </c>
      <c r="E159" s="107"/>
      <c r="F159" s="107"/>
      <c r="G159" s="107"/>
      <c r="H159" s="107"/>
      <c r="I159" s="107"/>
    </row>
    <row r="160" spans="1:9" ht="15.75" customHeight="1" x14ac:dyDescent="0.25">
      <c r="A160" s="108">
        <v>43989</v>
      </c>
      <c r="B160" s="107" t="str">
        <f t="shared" si="5"/>
        <v>Söndag</v>
      </c>
      <c r="C160" s="107" t="str">
        <f t="shared" si="0"/>
        <v/>
      </c>
      <c r="D160" s="107" t="str">
        <f t="shared" si="1"/>
        <v/>
      </c>
      <c r="E160" s="107"/>
      <c r="F160" s="107"/>
      <c r="G160" s="107"/>
      <c r="H160" s="107"/>
      <c r="I160" s="107"/>
    </row>
    <row r="161" spans="1:9" ht="15.75" customHeight="1" x14ac:dyDescent="0.25">
      <c r="A161" s="108">
        <v>43990</v>
      </c>
      <c r="B161" s="107" t="str">
        <f t="shared" si="5"/>
        <v>Måndag</v>
      </c>
      <c r="C161" s="107" t="str">
        <f t="shared" si="0"/>
        <v/>
      </c>
      <c r="D161" s="107" t="str">
        <f t="shared" si="1"/>
        <v/>
      </c>
      <c r="E161" s="107" t="s">
        <v>180</v>
      </c>
      <c r="F161" s="107"/>
      <c r="G161" s="107"/>
      <c r="H161" s="107"/>
      <c r="I161" s="107"/>
    </row>
    <row r="162" spans="1:9" ht="15.75" customHeight="1" x14ac:dyDescent="0.25">
      <c r="A162" s="108">
        <v>43991</v>
      </c>
      <c r="B162" s="107" t="str">
        <f t="shared" si="5"/>
        <v>Tisdag</v>
      </c>
      <c r="C162" s="107" t="str">
        <f t="shared" si="0"/>
        <v/>
      </c>
      <c r="D162" s="107" t="str">
        <f t="shared" si="1"/>
        <v/>
      </c>
      <c r="E162" s="107"/>
      <c r="F162" s="107"/>
      <c r="G162" s="107"/>
      <c r="H162" s="107"/>
      <c r="I162" s="107"/>
    </row>
    <row r="163" spans="1:9" ht="15.75" customHeight="1" x14ac:dyDescent="0.25">
      <c r="A163" s="108">
        <v>43992</v>
      </c>
      <c r="B163" s="107" t="str">
        <f t="shared" si="5"/>
        <v>Onsdag</v>
      </c>
      <c r="C163" s="107" t="str">
        <f t="shared" si="0"/>
        <v/>
      </c>
      <c r="D163" s="107" t="str">
        <f t="shared" si="1"/>
        <v/>
      </c>
      <c r="E163" s="107"/>
      <c r="F163" s="107"/>
      <c r="G163" s="107"/>
      <c r="H163" s="107"/>
      <c r="I163" s="107"/>
    </row>
    <row r="164" spans="1:9" ht="15.75" customHeight="1" x14ac:dyDescent="0.25">
      <c r="A164" s="108">
        <v>43993</v>
      </c>
      <c r="B164" s="107" t="str">
        <f t="shared" si="5"/>
        <v>Torsdag</v>
      </c>
      <c r="C164" s="107" t="str">
        <f t="shared" si="0"/>
        <v/>
      </c>
      <c r="D164" s="107" t="str">
        <f t="shared" si="1"/>
        <v/>
      </c>
      <c r="E164" s="107"/>
      <c r="F164" s="107"/>
      <c r="G164" s="107"/>
      <c r="H164" s="107"/>
      <c r="I164" s="107"/>
    </row>
    <row r="165" spans="1:9" ht="15.75" customHeight="1" x14ac:dyDescent="0.25">
      <c r="A165" s="108">
        <v>43994</v>
      </c>
      <c r="B165" s="107" t="str">
        <f t="shared" si="5"/>
        <v>Fredag</v>
      </c>
      <c r="C165" s="107" t="str">
        <f t="shared" si="0"/>
        <v/>
      </c>
      <c r="D165" s="107" t="str">
        <f t="shared" si="1"/>
        <v/>
      </c>
      <c r="E165" s="107"/>
      <c r="F165" s="107"/>
      <c r="G165" s="107"/>
      <c r="H165" s="107"/>
      <c r="I165" s="107"/>
    </row>
    <row r="166" spans="1:9" ht="15.75" customHeight="1" x14ac:dyDescent="0.25">
      <c r="A166" s="108">
        <v>43995</v>
      </c>
      <c r="B166" s="107" t="str">
        <f t="shared" si="5"/>
        <v>Lördag</v>
      </c>
      <c r="C166" s="107" t="str">
        <f t="shared" si="0"/>
        <v/>
      </c>
      <c r="D166" s="107" t="str">
        <f t="shared" si="1"/>
        <v/>
      </c>
      <c r="E166" s="107"/>
      <c r="F166" s="107"/>
      <c r="G166" s="107"/>
      <c r="H166" s="107"/>
      <c r="I166" s="107"/>
    </row>
    <row r="167" spans="1:9" ht="15.75" customHeight="1" x14ac:dyDescent="0.25">
      <c r="A167" s="108">
        <v>43996</v>
      </c>
      <c r="B167" s="107" t="str">
        <f t="shared" si="5"/>
        <v>Söndag</v>
      </c>
      <c r="C167" s="107" t="str">
        <f t="shared" si="0"/>
        <v/>
      </c>
      <c r="D167" s="107" t="str">
        <f t="shared" si="1"/>
        <v/>
      </c>
      <c r="E167" s="107"/>
      <c r="F167" s="107"/>
      <c r="G167" s="107"/>
      <c r="H167" s="107"/>
      <c r="I167" s="107"/>
    </row>
    <row r="168" spans="1:9" ht="15.75" customHeight="1" x14ac:dyDescent="0.25">
      <c r="A168" s="108">
        <v>43997</v>
      </c>
      <c r="B168" s="107" t="str">
        <f t="shared" si="5"/>
        <v>Måndag</v>
      </c>
      <c r="C168" s="107" t="str">
        <f t="shared" si="0"/>
        <v/>
      </c>
      <c r="D168" s="107" t="str">
        <f t="shared" si="1"/>
        <v/>
      </c>
      <c r="E168" s="107" t="s">
        <v>181</v>
      </c>
      <c r="F168" s="107"/>
      <c r="G168" s="107"/>
      <c r="H168" s="107"/>
      <c r="I168" s="107"/>
    </row>
    <row r="169" spans="1:9" ht="15.75" customHeight="1" x14ac:dyDescent="0.25">
      <c r="A169" s="108">
        <v>43998</v>
      </c>
      <c r="B169" s="107" t="str">
        <f t="shared" si="5"/>
        <v>Tisdag</v>
      </c>
      <c r="C169" s="107" t="str">
        <f t="shared" si="0"/>
        <v/>
      </c>
      <c r="D169" s="107" t="str">
        <f t="shared" si="1"/>
        <v/>
      </c>
      <c r="E169" s="107"/>
      <c r="F169" s="107"/>
      <c r="G169" s="107"/>
      <c r="H169" s="107"/>
      <c r="I169" s="107"/>
    </row>
    <row r="170" spans="1:9" ht="15.75" customHeight="1" x14ac:dyDescent="0.25">
      <c r="A170" s="108">
        <v>43999</v>
      </c>
      <c r="B170" s="107" t="str">
        <f t="shared" si="5"/>
        <v>Onsdag</v>
      </c>
      <c r="C170" s="107" t="str">
        <f t="shared" si="0"/>
        <v/>
      </c>
      <c r="D170" s="107" t="str">
        <f t="shared" si="1"/>
        <v/>
      </c>
      <c r="E170" s="107"/>
      <c r="F170" s="107"/>
      <c r="G170" s="107"/>
      <c r="H170" s="107"/>
      <c r="I170" s="107"/>
    </row>
    <row r="171" spans="1:9" ht="15.75" customHeight="1" x14ac:dyDescent="0.25">
      <c r="A171" s="108">
        <v>44000</v>
      </c>
      <c r="B171" s="107" t="str">
        <f t="shared" si="5"/>
        <v>Torsdag</v>
      </c>
      <c r="C171" s="107" t="str">
        <f t="shared" si="0"/>
        <v/>
      </c>
      <c r="D171" s="107" t="str">
        <f t="shared" si="1"/>
        <v/>
      </c>
      <c r="E171" s="107"/>
      <c r="F171" s="107"/>
      <c r="G171" s="107"/>
      <c r="H171" s="107"/>
      <c r="I171" s="107"/>
    </row>
    <row r="172" spans="1:9" ht="15.75" customHeight="1" x14ac:dyDescent="0.25">
      <c r="A172" s="108">
        <v>44001</v>
      </c>
      <c r="B172" s="107" t="str">
        <f t="shared" si="5"/>
        <v>Fredag</v>
      </c>
      <c r="C172" s="107" t="str">
        <f t="shared" si="0"/>
        <v>Midsommar-afton</v>
      </c>
      <c r="D172" s="107" t="str">
        <f t="shared" si="1"/>
        <v>Mids-afton</v>
      </c>
      <c r="E172" s="107"/>
      <c r="F172" s="107"/>
      <c r="G172" s="107"/>
      <c r="H172" s="107"/>
      <c r="I172" s="107"/>
    </row>
    <row r="173" spans="1:9" ht="15.75" customHeight="1" x14ac:dyDescent="0.25">
      <c r="A173" s="108">
        <v>44002</v>
      </c>
      <c r="B173" s="107" t="str">
        <f t="shared" si="5"/>
        <v>Lördag</v>
      </c>
      <c r="C173" s="107" t="str">
        <f t="shared" si="0"/>
        <v>Midsommar-dagen</v>
      </c>
      <c r="D173" s="107" t="str">
        <f t="shared" si="1"/>
        <v>Mids-dagen</v>
      </c>
      <c r="E173" s="107"/>
      <c r="F173" s="107"/>
      <c r="G173" s="107"/>
      <c r="H173" s="107"/>
      <c r="I173" s="107"/>
    </row>
    <row r="174" spans="1:9" ht="15.75" customHeight="1" x14ac:dyDescent="0.25">
      <c r="A174" s="108">
        <v>44003</v>
      </c>
      <c r="B174" s="107" t="str">
        <f t="shared" si="5"/>
        <v>Söndag</v>
      </c>
      <c r="C174" s="107" t="str">
        <f t="shared" si="0"/>
        <v/>
      </c>
      <c r="D174" s="107" t="str">
        <f t="shared" si="1"/>
        <v/>
      </c>
      <c r="E174" s="107"/>
      <c r="F174" s="107"/>
      <c r="G174" s="107"/>
      <c r="H174" s="107"/>
      <c r="I174" s="107"/>
    </row>
    <row r="175" spans="1:9" ht="15.75" customHeight="1" x14ac:dyDescent="0.25">
      <c r="A175" s="108">
        <v>44004</v>
      </c>
      <c r="B175" s="107" t="str">
        <f t="shared" si="5"/>
        <v>Måndag</v>
      </c>
      <c r="C175" s="107" t="str">
        <f t="shared" si="0"/>
        <v/>
      </c>
      <c r="D175" s="107" t="str">
        <f t="shared" si="1"/>
        <v/>
      </c>
      <c r="E175" s="107" t="s">
        <v>182</v>
      </c>
      <c r="F175" s="107"/>
      <c r="G175" s="107"/>
      <c r="H175" s="107"/>
      <c r="I175" s="107"/>
    </row>
    <row r="176" spans="1:9" ht="15.75" customHeight="1" x14ac:dyDescent="0.25">
      <c r="A176" s="108">
        <v>44005</v>
      </c>
      <c r="B176" s="107" t="str">
        <f t="shared" si="5"/>
        <v>Tisdag</v>
      </c>
      <c r="C176" s="107" t="str">
        <f t="shared" si="0"/>
        <v/>
      </c>
      <c r="D176" s="107" t="str">
        <f t="shared" si="1"/>
        <v/>
      </c>
      <c r="E176" s="107"/>
      <c r="F176" s="107"/>
      <c r="G176" s="107"/>
      <c r="H176" s="107"/>
      <c r="I176" s="107"/>
    </row>
    <row r="177" spans="1:9" ht="15.75" customHeight="1" x14ac:dyDescent="0.25">
      <c r="A177" s="108">
        <v>44006</v>
      </c>
      <c r="B177" s="107" t="str">
        <f t="shared" si="5"/>
        <v>Onsdag</v>
      </c>
      <c r="C177" s="107" t="str">
        <f t="shared" si="0"/>
        <v/>
      </c>
      <c r="D177" s="107" t="str">
        <f t="shared" si="1"/>
        <v/>
      </c>
      <c r="E177" s="107"/>
      <c r="F177" s="107"/>
      <c r="G177" s="107"/>
      <c r="H177" s="107"/>
      <c r="I177" s="107"/>
    </row>
    <row r="178" spans="1:9" ht="15.75" customHeight="1" x14ac:dyDescent="0.25">
      <c r="A178" s="108">
        <v>44007</v>
      </c>
      <c r="B178" s="107" t="str">
        <f t="shared" si="5"/>
        <v>Torsdag</v>
      </c>
      <c r="C178" s="107" t="str">
        <f t="shared" si="0"/>
        <v/>
      </c>
      <c r="D178" s="107" t="str">
        <f t="shared" si="1"/>
        <v/>
      </c>
      <c r="E178" s="107"/>
      <c r="F178" s="107"/>
      <c r="G178" s="107"/>
      <c r="H178" s="107"/>
      <c r="I178" s="107"/>
    </row>
    <row r="179" spans="1:9" ht="15.75" customHeight="1" x14ac:dyDescent="0.25">
      <c r="A179" s="108">
        <v>44008</v>
      </c>
      <c r="B179" s="107" t="str">
        <f t="shared" si="5"/>
        <v>Fredag</v>
      </c>
      <c r="C179" s="107" t="str">
        <f t="shared" si="0"/>
        <v/>
      </c>
      <c r="D179" s="107" t="str">
        <f t="shared" si="1"/>
        <v/>
      </c>
      <c r="E179" s="107"/>
      <c r="F179" s="107"/>
      <c r="G179" s="107"/>
      <c r="H179" s="107"/>
      <c r="I179" s="107"/>
    </row>
    <row r="180" spans="1:9" ht="15.75" customHeight="1" x14ac:dyDescent="0.25">
      <c r="A180" s="108">
        <v>44009</v>
      </c>
      <c r="B180" s="107" t="str">
        <f t="shared" si="5"/>
        <v>Lördag</v>
      </c>
      <c r="C180" s="107" t="str">
        <f t="shared" si="0"/>
        <v/>
      </c>
      <c r="D180" s="107" t="str">
        <f t="shared" si="1"/>
        <v/>
      </c>
      <c r="E180" s="107"/>
      <c r="F180" s="107"/>
      <c r="G180" s="107"/>
      <c r="H180" s="107"/>
      <c r="I180" s="107"/>
    </row>
    <row r="181" spans="1:9" ht="15.75" customHeight="1" x14ac:dyDescent="0.25">
      <c r="A181" s="108">
        <v>44010</v>
      </c>
      <c r="B181" s="107" t="str">
        <f t="shared" si="5"/>
        <v>Söndag</v>
      </c>
      <c r="C181" s="107" t="str">
        <f t="shared" si="0"/>
        <v/>
      </c>
      <c r="D181" s="107" t="str">
        <f t="shared" si="1"/>
        <v/>
      </c>
      <c r="E181" s="107"/>
      <c r="F181" s="107"/>
      <c r="G181" s="107"/>
      <c r="H181" s="107"/>
      <c r="I181" s="107"/>
    </row>
    <row r="182" spans="1:9" ht="15.75" customHeight="1" x14ac:dyDescent="0.25">
      <c r="A182" s="108">
        <v>44011</v>
      </c>
      <c r="B182" s="107" t="str">
        <f t="shared" si="5"/>
        <v>Måndag</v>
      </c>
      <c r="C182" s="107" t="str">
        <f t="shared" si="0"/>
        <v/>
      </c>
      <c r="D182" s="107" t="str">
        <f t="shared" si="1"/>
        <v/>
      </c>
      <c r="E182" s="107" t="s">
        <v>183</v>
      </c>
      <c r="F182" s="107"/>
      <c r="G182" s="107"/>
      <c r="H182" s="107"/>
      <c r="I182" s="107"/>
    </row>
    <row r="183" spans="1:9" ht="15.75" customHeight="1" x14ac:dyDescent="0.25">
      <c r="A183" s="108">
        <v>44012</v>
      </c>
      <c r="B183" s="107" t="str">
        <f t="shared" si="5"/>
        <v>Tisdag</v>
      </c>
      <c r="C183" s="107" t="str">
        <f t="shared" si="0"/>
        <v/>
      </c>
      <c r="D183" s="107" t="str">
        <f t="shared" si="1"/>
        <v/>
      </c>
      <c r="E183" s="107"/>
      <c r="F183" s="107"/>
      <c r="G183" s="107"/>
      <c r="H183" s="107"/>
      <c r="I183" s="107"/>
    </row>
    <row r="184" spans="1:9" ht="15.75" customHeight="1" x14ac:dyDescent="0.25">
      <c r="A184" s="108">
        <v>44013</v>
      </c>
      <c r="B184" s="107" t="str">
        <f t="shared" si="5"/>
        <v>Onsdag</v>
      </c>
      <c r="C184" s="107" t="str">
        <f t="shared" si="0"/>
        <v/>
      </c>
      <c r="D184" s="107" t="str">
        <f t="shared" si="1"/>
        <v/>
      </c>
      <c r="E184" s="107"/>
      <c r="F184" s="107"/>
      <c r="G184" s="107"/>
      <c r="H184" s="107"/>
      <c r="I184" s="107"/>
    </row>
    <row r="185" spans="1:9" ht="15.75" customHeight="1" x14ac:dyDescent="0.25">
      <c r="A185" s="108">
        <v>44014</v>
      </c>
      <c r="B185" s="107" t="str">
        <f t="shared" si="5"/>
        <v>Torsdag</v>
      </c>
      <c r="C185" s="107" t="str">
        <f t="shared" si="0"/>
        <v/>
      </c>
      <c r="D185" s="107" t="str">
        <f t="shared" si="1"/>
        <v/>
      </c>
      <c r="E185" s="107"/>
      <c r="F185" s="107"/>
      <c r="G185" s="107"/>
      <c r="H185" s="107"/>
      <c r="I185" s="107"/>
    </row>
    <row r="186" spans="1:9" ht="15.75" customHeight="1" x14ac:dyDescent="0.25">
      <c r="A186" s="108">
        <v>44015</v>
      </c>
      <c r="B186" s="107" t="str">
        <f t="shared" si="5"/>
        <v>Fredag</v>
      </c>
      <c r="C186" s="107" t="str">
        <f t="shared" si="0"/>
        <v/>
      </c>
      <c r="D186" s="107" t="str">
        <f t="shared" si="1"/>
        <v/>
      </c>
      <c r="E186" s="107"/>
      <c r="F186" s="107"/>
      <c r="G186" s="107"/>
      <c r="H186" s="107"/>
      <c r="I186" s="107"/>
    </row>
    <row r="187" spans="1:9" ht="15.75" customHeight="1" x14ac:dyDescent="0.25">
      <c r="A187" s="108">
        <v>44016</v>
      </c>
      <c r="B187" s="107" t="str">
        <f t="shared" si="5"/>
        <v>Lördag</v>
      </c>
      <c r="C187" s="107" t="str">
        <f t="shared" si="0"/>
        <v/>
      </c>
      <c r="D187" s="107" t="str">
        <f t="shared" si="1"/>
        <v/>
      </c>
      <c r="E187" s="107"/>
      <c r="F187" s="107"/>
      <c r="G187" s="107"/>
      <c r="H187" s="107"/>
      <c r="I187" s="107"/>
    </row>
    <row r="188" spans="1:9" ht="15.75" customHeight="1" x14ac:dyDescent="0.25">
      <c r="A188" s="108">
        <v>44017</v>
      </c>
      <c r="B188" s="107" t="str">
        <f t="shared" si="5"/>
        <v>Söndag</v>
      </c>
      <c r="C188" s="107" t="str">
        <f t="shared" si="0"/>
        <v/>
      </c>
      <c r="D188" s="107" t="str">
        <f t="shared" si="1"/>
        <v/>
      </c>
      <c r="E188" s="107"/>
      <c r="F188" s="107"/>
      <c r="G188" s="107"/>
      <c r="H188" s="107"/>
      <c r="I188" s="107"/>
    </row>
    <row r="189" spans="1:9" ht="15.75" customHeight="1" x14ac:dyDescent="0.25">
      <c r="A189" s="108">
        <v>44018</v>
      </c>
      <c r="B189" s="107" t="str">
        <f t="shared" si="5"/>
        <v>Måndag</v>
      </c>
      <c r="C189" s="107" t="str">
        <f t="shared" si="0"/>
        <v/>
      </c>
      <c r="D189" s="107" t="str">
        <f t="shared" si="1"/>
        <v/>
      </c>
      <c r="E189" s="107" t="s">
        <v>184</v>
      </c>
      <c r="F189" s="107"/>
      <c r="G189" s="107"/>
      <c r="H189" s="107"/>
      <c r="I189" s="107"/>
    </row>
    <row r="190" spans="1:9" ht="15.75" customHeight="1" x14ac:dyDescent="0.25">
      <c r="A190" s="108">
        <v>44019</v>
      </c>
      <c r="B190" s="107" t="str">
        <f t="shared" si="5"/>
        <v>Tisdag</v>
      </c>
      <c r="C190" s="107" t="str">
        <f t="shared" si="0"/>
        <v/>
      </c>
      <c r="D190" s="107" t="str">
        <f t="shared" si="1"/>
        <v/>
      </c>
      <c r="E190" s="107"/>
      <c r="F190" s="107"/>
      <c r="G190" s="107"/>
      <c r="H190" s="107"/>
      <c r="I190" s="107"/>
    </row>
    <row r="191" spans="1:9" ht="15.75" customHeight="1" x14ac:dyDescent="0.25">
      <c r="A191" s="108">
        <v>44020</v>
      </c>
      <c r="B191" s="107" t="str">
        <f t="shared" si="5"/>
        <v>Onsdag</v>
      </c>
      <c r="C191" s="107" t="str">
        <f t="shared" si="0"/>
        <v/>
      </c>
      <c r="D191" s="107" t="str">
        <f t="shared" si="1"/>
        <v/>
      </c>
      <c r="E191" s="107"/>
      <c r="F191" s="107"/>
      <c r="G191" s="107"/>
      <c r="H191" s="107"/>
      <c r="I191" s="107"/>
    </row>
    <row r="192" spans="1:9" ht="15.75" customHeight="1" x14ac:dyDescent="0.25">
      <c r="A192" s="108">
        <v>44021</v>
      </c>
      <c r="B192" s="107" t="str">
        <f t="shared" si="5"/>
        <v>Torsdag</v>
      </c>
      <c r="C192" s="107" t="str">
        <f t="shared" si="0"/>
        <v/>
      </c>
      <c r="D192" s="107" t="str">
        <f t="shared" si="1"/>
        <v/>
      </c>
      <c r="E192" s="107"/>
      <c r="F192" s="107"/>
      <c r="G192" s="107"/>
      <c r="H192" s="107"/>
      <c r="I192" s="107"/>
    </row>
    <row r="193" spans="1:9" ht="15.75" customHeight="1" x14ac:dyDescent="0.25">
      <c r="A193" s="108">
        <v>44022</v>
      </c>
      <c r="B193" s="107" t="str">
        <f t="shared" si="5"/>
        <v>Fredag</v>
      </c>
      <c r="C193" s="107" t="str">
        <f t="shared" si="0"/>
        <v/>
      </c>
      <c r="D193" s="107" t="str">
        <f t="shared" si="1"/>
        <v/>
      </c>
      <c r="E193" s="107"/>
      <c r="F193" s="107"/>
      <c r="G193" s="107"/>
      <c r="H193" s="107"/>
      <c r="I193" s="107"/>
    </row>
    <row r="194" spans="1:9" ht="15.75" customHeight="1" x14ac:dyDescent="0.25">
      <c r="A194" s="108">
        <v>44023</v>
      </c>
      <c r="B194" s="107" t="str">
        <f t="shared" si="5"/>
        <v>Lördag</v>
      </c>
      <c r="C194" s="107" t="str">
        <f t="shared" si="0"/>
        <v/>
      </c>
      <c r="D194" s="107" t="str">
        <f t="shared" si="1"/>
        <v/>
      </c>
      <c r="E194" s="107"/>
      <c r="F194" s="107"/>
      <c r="G194" s="107"/>
      <c r="H194" s="107"/>
      <c r="I194" s="107"/>
    </row>
    <row r="195" spans="1:9" ht="15.75" customHeight="1" x14ac:dyDescent="0.25">
      <c r="A195" s="108">
        <v>44024</v>
      </c>
      <c r="B195" s="107" t="str">
        <f t="shared" si="5"/>
        <v>Söndag</v>
      </c>
      <c r="C195" s="107" t="str">
        <f t="shared" si="0"/>
        <v/>
      </c>
      <c r="D195" s="107" t="str">
        <f t="shared" si="1"/>
        <v/>
      </c>
      <c r="E195" s="107"/>
      <c r="F195" s="107"/>
      <c r="G195" s="107"/>
      <c r="H195" s="107"/>
      <c r="I195" s="107"/>
    </row>
    <row r="196" spans="1:9" ht="15.75" customHeight="1" x14ac:dyDescent="0.25">
      <c r="A196" s="108">
        <v>44025</v>
      </c>
      <c r="B196" s="107" t="str">
        <f t="shared" ref="B196:B259" si="6">VLOOKUP(WEEKDAY(A196,2),$F$2:$G$8,2,FALSE)</f>
        <v>Måndag</v>
      </c>
      <c r="C196" s="107" t="str">
        <f t="shared" si="0"/>
        <v/>
      </c>
      <c r="D196" s="107" t="str">
        <f t="shared" si="1"/>
        <v/>
      </c>
      <c r="E196" s="107" t="s">
        <v>185</v>
      </c>
      <c r="F196" s="107"/>
      <c r="G196" s="107"/>
      <c r="H196" s="107"/>
      <c r="I196" s="107"/>
    </row>
    <row r="197" spans="1:9" ht="15.75" customHeight="1" x14ac:dyDescent="0.25">
      <c r="A197" s="108">
        <v>44026</v>
      </c>
      <c r="B197" s="107" t="str">
        <f t="shared" si="6"/>
        <v>Tisdag</v>
      </c>
      <c r="C197" s="107" t="str">
        <f t="shared" si="0"/>
        <v/>
      </c>
      <c r="D197" s="107" t="str">
        <f t="shared" si="1"/>
        <v/>
      </c>
      <c r="E197" s="107"/>
      <c r="F197" s="107"/>
      <c r="G197" s="107"/>
      <c r="H197" s="107"/>
      <c r="I197" s="107"/>
    </row>
    <row r="198" spans="1:9" ht="15.75" customHeight="1" x14ac:dyDescent="0.25">
      <c r="A198" s="108">
        <v>44027</v>
      </c>
      <c r="B198" s="107" t="str">
        <f t="shared" si="6"/>
        <v>Onsdag</v>
      </c>
      <c r="C198" s="107" t="str">
        <f t="shared" si="0"/>
        <v/>
      </c>
      <c r="D198" s="107" t="str">
        <f t="shared" si="1"/>
        <v/>
      </c>
      <c r="E198" s="107"/>
      <c r="F198" s="107"/>
      <c r="G198" s="107"/>
      <c r="H198" s="107"/>
      <c r="I198" s="107"/>
    </row>
    <row r="199" spans="1:9" ht="15.75" customHeight="1" x14ac:dyDescent="0.25">
      <c r="A199" s="108">
        <v>44028</v>
      </c>
      <c r="B199" s="107" t="str">
        <f t="shared" si="6"/>
        <v>Torsdag</v>
      </c>
      <c r="C199" s="107" t="str">
        <f t="shared" si="0"/>
        <v/>
      </c>
      <c r="D199" s="107" t="str">
        <f t="shared" si="1"/>
        <v/>
      </c>
      <c r="E199" s="107"/>
      <c r="F199" s="107"/>
      <c r="G199" s="107"/>
      <c r="H199" s="107"/>
      <c r="I199" s="107"/>
    </row>
    <row r="200" spans="1:9" ht="15.75" customHeight="1" x14ac:dyDescent="0.25">
      <c r="A200" s="108">
        <v>44029</v>
      </c>
      <c r="B200" s="107" t="str">
        <f t="shared" si="6"/>
        <v>Fredag</v>
      </c>
      <c r="C200" s="107" t="str">
        <f t="shared" si="0"/>
        <v/>
      </c>
      <c r="D200" s="107" t="str">
        <f t="shared" si="1"/>
        <v/>
      </c>
      <c r="E200" s="107"/>
      <c r="F200" s="107"/>
      <c r="G200" s="107"/>
      <c r="H200" s="107"/>
      <c r="I200" s="107"/>
    </row>
    <row r="201" spans="1:9" ht="15.75" customHeight="1" x14ac:dyDescent="0.25">
      <c r="A201" s="108">
        <v>44030</v>
      </c>
      <c r="B201" s="107" t="str">
        <f t="shared" si="6"/>
        <v>Lördag</v>
      </c>
      <c r="C201" s="107" t="str">
        <f t="shared" si="0"/>
        <v/>
      </c>
      <c r="D201" s="107" t="str">
        <f t="shared" si="1"/>
        <v/>
      </c>
      <c r="E201" s="107"/>
      <c r="F201" s="107"/>
      <c r="G201" s="107"/>
      <c r="H201" s="107"/>
      <c r="I201" s="107"/>
    </row>
    <row r="202" spans="1:9" ht="15.75" customHeight="1" x14ac:dyDescent="0.25">
      <c r="A202" s="108">
        <v>44031</v>
      </c>
      <c r="B202" s="107" t="str">
        <f t="shared" si="6"/>
        <v>Söndag</v>
      </c>
      <c r="C202" s="107" t="str">
        <f t="shared" si="0"/>
        <v/>
      </c>
      <c r="D202" s="107" t="str">
        <f t="shared" si="1"/>
        <v/>
      </c>
      <c r="E202" s="107"/>
      <c r="F202" s="107"/>
      <c r="G202" s="107"/>
      <c r="H202" s="107"/>
      <c r="I202" s="107"/>
    </row>
    <row r="203" spans="1:9" ht="15.75" customHeight="1" x14ac:dyDescent="0.25">
      <c r="A203" s="108">
        <v>44032</v>
      </c>
      <c r="B203" s="107" t="str">
        <f t="shared" si="6"/>
        <v>Måndag</v>
      </c>
      <c r="C203" s="107" t="str">
        <f t="shared" si="0"/>
        <v/>
      </c>
      <c r="D203" s="107" t="str">
        <f t="shared" si="1"/>
        <v/>
      </c>
      <c r="E203" s="107" t="s">
        <v>186</v>
      </c>
      <c r="F203" s="107"/>
      <c r="G203" s="107"/>
      <c r="H203" s="107"/>
      <c r="I203" s="107"/>
    </row>
    <row r="204" spans="1:9" ht="15.75" customHeight="1" x14ac:dyDescent="0.25">
      <c r="A204" s="108">
        <v>44033</v>
      </c>
      <c r="B204" s="107" t="str">
        <f t="shared" si="6"/>
        <v>Tisdag</v>
      </c>
      <c r="C204" s="107" t="str">
        <f t="shared" si="0"/>
        <v/>
      </c>
      <c r="D204" s="107" t="str">
        <f t="shared" si="1"/>
        <v/>
      </c>
      <c r="E204" s="107"/>
      <c r="F204" s="107"/>
      <c r="G204" s="107"/>
      <c r="H204" s="107"/>
      <c r="I204" s="107"/>
    </row>
    <row r="205" spans="1:9" ht="15.75" customHeight="1" x14ac:dyDescent="0.25">
      <c r="A205" s="108">
        <v>44034</v>
      </c>
      <c r="B205" s="107" t="str">
        <f t="shared" si="6"/>
        <v>Onsdag</v>
      </c>
      <c r="C205" s="107" t="str">
        <f t="shared" si="0"/>
        <v/>
      </c>
      <c r="D205" s="107" t="str">
        <f t="shared" si="1"/>
        <v/>
      </c>
      <c r="E205" s="107"/>
      <c r="F205" s="107"/>
      <c r="G205" s="107"/>
      <c r="H205" s="107"/>
      <c r="I205" s="107"/>
    </row>
    <row r="206" spans="1:9" ht="15.75" customHeight="1" x14ac:dyDescent="0.25">
      <c r="A206" s="108">
        <v>44035</v>
      </c>
      <c r="B206" s="107" t="str">
        <f t="shared" si="6"/>
        <v>Torsdag</v>
      </c>
      <c r="C206" s="107" t="str">
        <f t="shared" si="0"/>
        <v/>
      </c>
      <c r="D206" s="107" t="str">
        <f t="shared" si="1"/>
        <v/>
      </c>
      <c r="E206" s="107"/>
      <c r="F206" s="107"/>
      <c r="G206" s="107"/>
      <c r="H206" s="107"/>
      <c r="I206" s="107"/>
    </row>
    <row r="207" spans="1:9" ht="15.75" customHeight="1" x14ac:dyDescent="0.25">
      <c r="A207" s="108">
        <v>44036</v>
      </c>
      <c r="B207" s="107" t="str">
        <f t="shared" si="6"/>
        <v>Fredag</v>
      </c>
      <c r="C207" s="107" t="str">
        <f t="shared" si="0"/>
        <v/>
      </c>
      <c r="D207" s="107" t="str">
        <f t="shared" si="1"/>
        <v/>
      </c>
      <c r="E207" s="107"/>
      <c r="F207" s="107"/>
      <c r="G207" s="107"/>
      <c r="H207" s="107"/>
      <c r="I207" s="107"/>
    </row>
    <row r="208" spans="1:9" ht="15.75" customHeight="1" x14ac:dyDescent="0.25">
      <c r="A208" s="108">
        <v>44037</v>
      </c>
      <c r="B208" s="107" t="str">
        <f t="shared" si="6"/>
        <v>Lördag</v>
      </c>
      <c r="C208" s="107" t="str">
        <f t="shared" si="0"/>
        <v/>
      </c>
      <c r="D208" s="107" t="str">
        <f t="shared" si="1"/>
        <v/>
      </c>
      <c r="E208" s="107"/>
      <c r="F208" s="107"/>
      <c r="G208" s="107"/>
      <c r="H208" s="107"/>
      <c r="I208" s="107"/>
    </row>
    <row r="209" spans="1:9" ht="15.75" customHeight="1" x14ac:dyDescent="0.25">
      <c r="A209" s="108">
        <v>44038</v>
      </c>
      <c r="B209" s="107" t="str">
        <f t="shared" si="6"/>
        <v>Söndag</v>
      </c>
      <c r="C209" s="107" t="str">
        <f t="shared" si="0"/>
        <v/>
      </c>
      <c r="D209" s="107" t="str">
        <f t="shared" si="1"/>
        <v/>
      </c>
      <c r="E209" s="107"/>
      <c r="F209" s="107"/>
      <c r="G209" s="107"/>
      <c r="H209" s="107"/>
      <c r="I209" s="107"/>
    </row>
    <row r="210" spans="1:9" ht="15.75" customHeight="1" x14ac:dyDescent="0.25">
      <c r="A210" s="108">
        <v>44039</v>
      </c>
      <c r="B210" s="107" t="str">
        <f t="shared" si="6"/>
        <v>Måndag</v>
      </c>
      <c r="C210" s="107" t="str">
        <f t="shared" si="0"/>
        <v/>
      </c>
      <c r="D210" s="107" t="str">
        <f t="shared" si="1"/>
        <v/>
      </c>
      <c r="E210" s="107" t="s">
        <v>187</v>
      </c>
      <c r="F210" s="107"/>
      <c r="G210" s="107"/>
      <c r="H210" s="107"/>
      <c r="I210" s="107"/>
    </row>
    <row r="211" spans="1:9" ht="15.75" customHeight="1" x14ac:dyDescent="0.25">
      <c r="A211" s="108">
        <v>44040</v>
      </c>
      <c r="B211" s="107" t="str">
        <f t="shared" si="6"/>
        <v>Tisdag</v>
      </c>
      <c r="C211" s="107" t="str">
        <f t="shared" si="0"/>
        <v/>
      </c>
      <c r="D211" s="107" t="str">
        <f t="shared" si="1"/>
        <v/>
      </c>
      <c r="E211" s="107"/>
      <c r="F211" s="107"/>
      <c r="G211" s="107"/>
      <c r="H211" s="107"/>
      <c r="I211" s="107"/>
    </row>
    <row r="212" spans="1:9" ht="15.75" customHeight="1" x14ac:dyDescent="0.25">
      <c r="A212" s="108">
        <v>44041</v>
      </c>
      <c r="B212" s="107" t="str">
        <f t="shared" si="6"/>
        <v>Onsdag</v>
      </c>
      <c r="C212" s="107" t="str">
        <f t="shared" si="0"/>
        <v/>
      </c>
      <c r="D212" s="107" t="str">
        <f t="shared" si="1"/>
        <v/>
      </c>
      <c r="E212" s="107"/>
      <c r="F212" s="107"/>
      <c r="G212" s="107"/>
      <c r="H212" s="107"/>
      <c r="I212" s="107"/>
    </row>
    <row r="213" spans="1:9" ht="15.75" customHeight="1" x14ac:dyDescent="0.25">
      <c r="A213" s="108">
        <v>44042</v>
      </c>
      <c r="B213" s="107" t="str">
        <f t="shared" si="6"/>
        <v>Torsdag</v>
      </c>
      <c r="C213" s="107" t="str">
        <f t="shared" si="0"/>
        <v/>
      </c>
      <c r="D213" s="107" t="str">
        <f t="shared" si="1"/>
        <v/>
      </c>
      <c r="E213" s="107"/>
      <c r="F213" s="107"/>
      <c r="G213" s="107"/>
      <c r="H213" s="107"/>
      <c r="I213" s="107"/>
    </row>
    <row r="214" spans="1:9" ht="15.75" customHeight="1" x14ac:dyDescent="0.25">
      <c r="A214" s="108">
        <v>44043</v>
      </c>
      <c r="B214" s="107" t="str">
        <f t="shared" si="6"/>
        <v>Fredag</v>
      </c>
      <c r="C214" s="107" t="str">
        <f t="shared" si="0"/>
        <v/>
      </c>
      <c r="D214" s="107" t="str">
        <f t="shared" si="1"/>
        <v/>
      </c>
      <c r="E214" s="107"/>
      <c r="F214" s="107"/>
      <c r="G214" s="107"/>
      <c r="H214" s="107"/>
      <c r="I214" s="107"/>
    </row>
    <row r="215" spans="1:9" ht="15.75" customHeight="1" x14ac:dyDescent="0.25">
      <c r="A215" s="108">
        <v>44044</v>
      </c>
      <c r="B215" s="107" t="str">
        <f t="shared" si="6"/>
        <v>Lördag</v>
      </c>
      <c r="C215" s="107" t="str">
        <f t="shared" si="0"/>
        <v/>
      </c>
      <c r="D215" s="107" t="str">
        <f t="shared" si="1"/>
        <v/>
      </c>
      <c r="E215" s="107"/>
      <c r="F215" s="107"/>
      <c r="G215" s="107"/>
      <c r="H215" s="107"/>
      <c r="I215" s="107"/>
    </row>
    <row r="216" spans="1:9" ht="15.75" customHeight="1" x14ac:dyDescent="0.25">
      <c r="A216" s="108">
        <v>44045</v>
      </c>
      <c r="B216" s="107" t="str">
        <f t="shared" si="6"/>
        <v>Söndag</v>
      </c>
      <c r="C216" s="107" t="str">
        <f t="shared" si="0"/>
        <v/>
      </c>
      <c r="D216" s="107" t="str">
        <f t="shared" si="1"/>
        <v/>
      </c>
      <c r="E216" s="107"/>
      <c r="F216" s="107"/>
      <c r="G216" s="107"/>
      <c r="H216" s="107"/>
      <c r="I216" s="107"/>
    </row>
    <row r="217" spans="1:9" ht="15.75" customHeight="1" x14ac:dyDescent="0.25">
      <c r="A217" s="108">
        <v>44046</v>
      </c>
      <c r="B217" s="107" t="str">
        <f t="shared" si="6"/>
        <v>Måndag</v>
      </c>
      <c r="C217" s="107" t="str">
        <f t="shared" si="0"/>
        <v/>
      </c>
      <c r="D217" s="107" t="str">
        <f t="shared" si="1"/>
        <v/>
      </c>
      <c r="E217" s="107" t="s">
        <v>188</v>
      </c>
      <c r="F217" s="107"/>
      <c r="G217" s="107"/>
      <c r="H217" s="107"/>
      <c r="I217" s="107"/>
    </row>
    <row r="218" spans="1:9" ht="15.75" customHeight="1" x14ac:dyDescent="0.25">
      <c r="A218" s="108">
        <v>44047</v>
      </c>
      <c r="B218" s="107" t="str">
        <f t="shared" si="6"/>
        <v>Tisdag</v>
      </c>
      <c r="C218" s="107" t="str">
        <f t="shared" si="0"/>
        <v/>
      </c>
      <c r="D218" s="107" t="str">
        <f t="shared" si="1"/>
        <v/>
      </c>
      <c r="E218" s="107"/>
      <c r="F218" s="107"/>
      <c r="G218" s="107"/>
      <c r="H218" s="107"/>
      <c r="I218" s="107"/>
    </row>
    <row r="219" spans="1:9" ht="15.75" customHeight="1" x14ac:dyDescent="0.25">
      <c r="A219" s="108">
        <v>44048</v>
      </c>
      <c r="B219" s="107" t="str">
        <f t="shared" si="6"/>
        <v>Onsdag</v>
      </c>
      <c r="C219" s="107" t="str">
        <f t="shared" si="0"/>
        <v/>
      </c>
      <c r="D219" s="107" t="str">
        <f t="shared" si="1"/>
        <v/>
      </c>
      <c r="E219" s="107"/>
      <c r="F219" s="107"/>
      <c r="G219" s="107"/>
      <c r="H219" s="107"/>
      <c r="I219" s="107"/>
    </row>
    <row r="220" spans="1:9" ht="15.75" customHeight="1" x14ac:dyDescent="0.25">
      <c r="A220" s="108">
        <v>44049</v>
      </c>
      <c r="B220" s="107" t="str">
        <f t="shared" si="6"/>
        <v>Torsdag</v>
      </c>
      <c r="C220" s="107" t="str">
        <f t="shared" si="0"/>
        <v/>
      </c>
      <c r="D220" s="107" t="str">
        <f t="shared" si="1"/>
        <v/>
      </c>
      <c r="E220" s="107"/>
      <c r="F220" s="107"/>
      <c r="G220" s="107"/>
      <c r="H220" s="107"/>
      <c r="I220" s="107"/>
    </row>
    <row r="221" spans="1:9" ht="15.75" customHeight="1" x14ac:dyDescent="0.25">
      <c r="A221" s="108">
        <v>44050</v>
      </c>
      <c r="B221" s="107" t="str">
        <f t="shared" si="6"/>
        <v>Fredag</v>
      </c>
      <c r="C221" s="107" t="str">
        <f t="shared" si="0"/>
        <v/>
      </c>
      <c r="D221" s="107" t="str">
        <f t="shared" si="1"/>
        <v/>
      </c>
      <c r="E221" s="107"/>
      <c r="F221" s="107"/>
      <c r="G221" s="107"/>
      <c r="H221" s="107"/>
      <c r="I221" s="107"/>
    </row>
    <row r="222" spans="1:9" ht="15.75" customHeight="1" x14ac:dyDescent="0.25">
      <c r="A222" s="108">
        <v>44051</v>
      </c>
      <c r="B222" s="107" t="str">
        <f t="shared" si="6"/>
        <v>Lördag</v>
      </c>
      <c r="C222" s="107" t="str">
        <f t="shared" si="0"/>
        <v/>
      </c>
      <c r="D222" s="107" t="str">
        <f t="shared" si="1"/>
        <v/>
      </c>
      <c r="E222" s="107"/>
      <c r="F222" s="107"/>
      <c r="G222" s="107"/>
      <c r="H222" s="107"/>
      <c r="I222" s="107"/>
    </row>
    <row r="223" spans="1:9" ht="15.75" customHeight="1" x14ac:dyDescent="0.25">
      <c r="A223" s="108">
        <v>44052</v>
      </c>
      <c r="B223" s="107" t="str">
        <f t="shared" si="6"/>
        <v>Söndag</v>
      </c>
      <c r="C223" s="107" t="str">
        <f t="shared" si="0"/>
        <v/>
      </c>
      <c r="D223" s="107" t="str">
        <f t="shared" si="1"/>
        <v/>
      </c>
      <c r="E223" s="107"/>
      <c r="F223" s="107"/>
      <c r="G223" s="107"/>
      <c r="H223" s="107"/>
      <c r="I223" s="107"/>
    </row>
    <row r="224" spans="1:9" ht="15.75" customHeight="1" x14ac:dyDescent="0.25">
      <c r="A224" s="108">
        <v>44053</v>
      </c>
      <c r="B224" s="107" t="str">
        <f t="shared" si="6"/>
        <v>Måndag</v>
      </c>
      <c r="C224" s="107" t="str">
        <f t="shared" si="0"/>
        <v/>
      </c>
      <c r="D224" s="107" t="str">
        <f t="shared" si="1"/>
        <v/>
      </c>
      <c r="E224" s="107" t="s">
        <v>189</v>
      </c>
      <c r="F224" s="107"/>
      <c r="G224" s="107"/>
      <c r="H224" s="107"/>
      <c r="I224" s="107"/>
    </row>
    <row r="225" spans="1:9" ht="15.75" customHeight="1" x14ac:dyDescent="0.25">
      <c r="A225" s="108">
        <v>44054</v>
      </c>
      <c r="B225" s="107" t="str">
        <f t="shared" si="6"/>
        <v>Tisdag</v>
      </c>
      <c r="C225" s="107" t="str">
        <f t="shared" si="0"/>
        <v/>
      </c>
      <c r="D225" s="107" t="str">
        <f t="shared" si="1"/>
        <v/>
      </c>
      <c r="E225" s="107"/>
      <c r="F225" s="107"/>
      <c r="G225" s="107"/>
      <c r="H225" s="107"/>
      <c r="I225" s="107"/>
    </row>
    <row r="226" spans="1:9" ht="15.75" customHeight="1" x14ac:dyDescent="0.25">
      <c r="A226" s="108">
        <v>44055</v>
      </c>
      <c r="B226" s="107" t="str">
        <f t="shared" si="6"/>
        <v>Onsdag</v>
      </c>
      <c r="C226" s="107" t="str">
        <f t="shared" si="0"/>
        <v/>
      </c>
      <c r="D226" s="107" t="str">
        <f t="shared" si="1"/>
        <v/>
      </c>
      <c r="E226" s="107"/>
      <c r="F226" s="107"/>
      <c r="G226" s="107"/>
      <c r="H226" s="107"/>
      <c r="I226" s="107"/>
    </row>
    <row r="227" spans="1:9" ht="15.75" customHeight="1" x14ac:dyDescent="0.25">
      <c r="A227" s="108">
        <v>44056</v>
      </c>
      <c r="B227" s="107" t="str">
        <f t="shared" si="6"/>
        <v>Torsdag</v>
      </c>
      <c r="C227" s="107" t="str">
        <f t="shared" si="0"/>
        <v/>
      </c>
      <c r="D227" s="107" t="str">
        <f t="shared" si="1"/>
        <v/>
      </c>
      <c r="E227" s="107"/>
      <c r="F227" s="107"/>
      <c r="G227" s="107"/>
      <c r="H227" s="107"/>
      <c r="I227" s="107"/>
    </row>
    <row r="228" spans="1:9" ht="15.75" customHeight="1" x14ac:dyDescent="0.25">
      <c r="A228" s="108">
        <v>44057</v>
      </c>
      <c r="B228" s="107" t="str">
        <f t="shared" si="6"/>
        <v>Fredag</v>
      </c>
      <c r="C228" s="107" t="str">
        <f t="shared" si="0"/>
        <v/>
      </c>
      <c r="D228" s="107" t="str">
        <f t="shared" si="1"/>
        <v/>
      </c>
      <c r="E228" s="107"/>
      <c r="F228" s="107"/>
      <c r="G228" s="107"/>
      <c r="H228" s="107"/>
      <c r="I228" s="107"/>
    </row>
    <row r="229" spans="1:9" ht="15.75" customHeight="1" x14ac:dyDescent="0.25">
      <c r="A229" s="108">
        <v>44058</v>
      </c>
      <c r="B229" s="107" t="str">
        <f t="shared" si="6"/>
        <v>Lördag</v>
      </c>
      <c r="C229" s="107" t="str">
        <f t="shared" si="0"/>
        <v/>
      </c>
      <c r="D229" s="107" t="str">
        <f t="shared" si="1"/>
        <v/>
      </c>
      <c r="E229" s="107"/>
      <c r="F229" s="107"/>
      <c r="G229" s="107"/>
      <c r="H229" s="107"/>
      <c r="I229" s="107"/>
    </row>
    <row r="230" spans="1:9" ht="15.75" customHeight="1" x14ac:dyDescent="0.25">
      <c r="A230" s="108">
        <v>44059</v>
      </c>
      <c r="B230" s="107" t="str">
        <f t="shared" si="6"/>
        <v>Söndag</v>
      </c>
      <c r="C230" s="107" t="str">
        <f t="shared" si="0"/>
        <v/>
      </c>
      <c r="D230" s="107" t="str">
        <f t="shared" si="1"/>
        <v/>
      </c>
      <c r="E230" s="107"/>
      <c r="F230" s="107"/>
      <c r="G230" s="107"/>
      <c r="H230" s="107"/>
      <c r="I230" s="107"/>
    </row>
    <row r="231" spans="1:9" ht="15.75" customHeight="1" x14ac:dyDescent="0.25">
      <c r="A231" s="108">
        <v>44060</v>
      </c>
      <c r="B231" s="107" t="str">
        <f t="shared" si="6"/>
        <v>Måndag</v>
      </c>
      <c r="C231" s="107" t="str">
        <f t="shared" si="0"/>
        <v/>
      </c>
      <c r="D231" s="107" t="str">
        <f t="shared" si="1"/>
        <v/>
      </c>
      <c r="E231" s="107" t="s">
        <v>190</v>
      </c>
      <c r="F231" s="107"/>
      <c r="G231" s="107"/>
      <c r="H231" s="107"/>
      <c r="I231" s="107"/>
    </row>
    <row r="232" spans="1:9" ht="15.75" customHeight="1" x14ac:dyDescent="0.25">
      <c r="A232" s="108">
        <v>44061</v>
      </c>
      <c r="B232" s="107" t="str">
        <f t="shared" si="6"/>
        <v>Tisdag</v>
      </c>
      <c r="C232" s="107" t="str">
        <f t="shared" si="0"/>
        <v/>
      </c>
      <c r="D232" s="107" t="str">
        <f t="shared" si="1"/>
        <v/>
      </c>
      <c r="E232" s="107"/>
      <c r="F232" s="107"/>
      <c r="G232" s="107"/>
      <c r="H232" s="107"/>
      <c r="I232" s="107"/>
    </row>
    <row r="233" spans="1:9" ht="15.75" customHeight="1" x14ac:dyDescent="0.25">
      <c r="A233" s="108">
        <v>44062</v>
      </c>
      <c r="B233" s="107" t="str">
        <f t="shared" si="6"/>
        <v>Onsdag</v>
      </c>
      <c r="C233" s="107" t="str">
        <f t="shared" si="0"/>
        <v/>
      </c>
      <c r="D233" s="107" t="str">
        <f t="shared" si="1"/>
        <v/>
      </c>
      <c r="E233" s="107"/>
      <c r="F233" s="107"/>
      <c r="G233" s="107"/>
      <c r="H233" s="107"/>
      <c r="I233" s="107"/>
    </row>
    <row r="234" spans="1:9" ht="15.75" customHeight="1" x14ac:dyDescent="0.25">
      <c r="A234" s="108">
        <v>44063</v>
      </c>
      <c r="B234" s="107" t="str">
        <f t="shared" si="6"/>
        <v>Torsdag</v>
      </c>
      <c r="C234" s="107" t="str">
        <f t="shared" si="0"/>
        <v/>
      </c>
      <c r="D234" s="107" t="str">
        <f t="shared" si="1"/>
        <v/>
      </c>
      <c r="E234" s="107"/>
      <c r="F234" s="107"/>
      <c r="G234" s="107"/>
      <c r="H234" s="107"/>
      <c r="I234" s="107"/>
    </row>
    <row r="235" spans="1:9" ht="15.75" customHeight="1" x14ac:dyDescent="0.25">
      <c r="A235" s="108">
        <v>44064</v>
      </c>
      <c r="B235" s="107" t="str">
        <f t="shared" si="6"/>
        <v>Fredag</v>
      </c>
      <c r="C235" s="107" t="str">
        <f t="shared" si="0"/>
        <v/>
      </c>
      <c r="D235" s="107" t="str">
        <f t="shared" si="1"/>
        <v/>
      </c>
      <c r="E235" s="107"/>
      <c r="F235" s="107"/>
      <c r="G235" s="107"/>
      <c r="H235" s="107"/>
      <c r="I235" s="107"/>
    </row>
    <row r="236" spans="1:9" ht="15.75" customHeight="1" x14ac:dyDescent="0.25">
      <c r="A236" s="108">
        <v>44065</v>
      </c>
      <c r="B236" s="107" t="str">
        <f t="shared" si="6"/>
        <v>Lördag</v>
      </c>
      <c r="C236" s="107" t="str">
        <f t="shared" si="0"/>
        <v/>
      </c>
      <c r="D236" s="107" t="str">
        <f t="shared" si="1"/>
        <v/>
      </c>
      <c r="E236" s="107"/>
      <c r="F236" s="107"/>
      <c r="G236" s="107"/>
      <c r="H236" s="107"/>
      <c r="I236" s="107"/>
    </row>
    <row r="237" spans="1:9" ht="15.75" customHeight="1" x14ac:dyDescent="0.25">
      <c r="A237" s="108">
        <v>44066</v>
      </c>
      <c r="B237" s="107" t="str">
        <f t="shared" si="6"/>
        <v>Söndag</v>
      </c>
      <c r="C237" s="107" t="str">
        <f t="shared" si="0"/>
        <v/>
      </c>
      <c r="D237" s="107" t="str">
        <f t="shared" si="1"/>
        <v/>
      </c>
      <c r="E237" s="107"/>
      <c r="F237" s="107"/>
      <c r="G237" s="107"/>
      <c r="H237" s="107"/>
      <c r="I237" s="107"/>
    </row>
    <row r="238" spans="1:9" ht="15.75" customHeight="1" x14ac:dyDescent="0.25">
      <c r="A238" s="108">
        <v>44067</v>
      </c>
      <c r="B238" s="107" t="str">
        <f t="shared" si="6"/>
        <v>Måndag</v>
      </c>
      <c r="C238" s="107" t="str">
        <f t="shared" si="0"/>
        <v/>
      </c>
      <c r="D238" s="107" t="str">
        <f t="shared" si="1"/>
        <v/>
      </c>
      <c r="E238" s="107" t="s">
        <v>191</v>
      </c>
      <c r="F238" s="107"/>
      <c r="G238" s="107"/>
      <c r="H238" s="107"/>
      <c r="I238" s="107"/>
    </row>
    <row r="239" spans="1:9" ht="15.75" customHeight="1" x14ac:dyDescent="0.25">
      <c r="A239" s="108">
        <v>44068</v>
      </c>
      <c r="B239" s="107" t="str">
        <f t="shared" si="6"/>
        <v>Tisdag</v>
      </c>
      <c r="C239" s="107" t="str">
        <f t="shared" si="0"/>
        <v/>
      </c>
      <c r="D239" s="107" t="str">
        <f t="shared" si="1"/>
        <v/>
      </c>
      <c r="E239" s="107"/>
      <c r="F239" s="107"/>
      <c r="G239" s="107"/>
      <c r="H239" s="107"/>
      <c r="I239" s="107"/>
    </row>
    <row r="240" spans="1:9" ht="15.75" customHeight="1" x14ac:dyDescent="0.25">
      <c r="A240" s="108">
        <v>44069</v>
      </c>
      <c r="B240" s="107" t="str">
        <f t="shared" si="6"/>
        <v>Onsdag</v>
      </c>
      <c r="C240" s="107" t="str">
        <f t="shared" si="0"/>
        <v/>
      </c>
      <c r="D240" s="107" t="str">
        <f t="shared" si="1"/>
        <v/>
      </c>
      <c r="E240" s="107"/>
      <c r="F240" s="107"/>
      <c r="G240" s="107"/>
      <c r="H240" s="107"/>
      <c r="I240" s="107"/>
    </row>
    <row r="241" spans="1:9" ht="15.75" customHeight="1" x14ac:dyDescent="0.25">
      <c r="A241" s="108">
        <v>44070</v>
      </c>
      <c r="B241" s="107" t="str">
        <f t="shared" si="6"/>
        <v>Torsdag</v>
      </c>
      <c r="C241" s="107" t="str">
        <f t="shared" si="0"/>
        <v/>
      </c>
      <c r="D241" s="107" t="str">
        <f t="shared" si="1"/>
        <v/>
      </c>
      <c r="E241" s="107"/>
      <c r="F241" s="107"/>
      <c r="G241" s="107"/>
      <c r="H241" s="107"/>
      <c r="I241" s="107"/>
    </row>
    <row r="242" spans="1:9" ht="15.75" customHeight="1" x14ac:dyDescent="0.25">
      <c r="A242" s="108">
        <v>44071</v>
      </c>
      <c r="B242" s="107" t="str">
        <f t="shared" si="6"/>
        <v>Fredag</v>
      </c>
      <c r="C242" s="107" t="str">
        <f t="shared" si="0"/>
        <v/>
      </c>
      <c r="D242" s="107" t="str">
        <f t="shared" si="1"/>
        <v/>
      </c>
      <c r="E242" s="107"/>
      <c r="F242" s="107"/>
      <c r="G242" s="107"/>
      <c r="H242" s="107"/>
      <c r="I242" s="107"/>
    </row>
    <row r="243" spans="1:9" ht="15.75" customHeight="1" x14ac:dyDescent="0.25">
      <c r="A243" s="108">
        <v>44072</v>
      </c>
      <c r="B243" s="107" t="str">
        <f t="shared" si="6"/>
        <v>Lördag</v>
      </c>
      <c r="C243" s="107" t="str">
        <f t="shared" si="0"/>
        <v/>
      </c>
      <c r="D243" s="107" t="str">
        <f t="shared" si="1"/>
        <v/>
      </c>
      <c r="E243" s="107"/>
      <c r="F243" s="107"/>
      <c r="G243" s="107"/>
      <c r="H243" s="107"/>
      <c r="I243" s="107"/>
    </row>
    <row r="244" spans="1:9" ht="15.75" customHeight="1" x14ac:dyDescent="0.25">
      <c r="A244" s="108">
        <v>44073</v>
      </c>
      <c r="B244" s="107" t="str">
        <f t="shared" si="6"/>
        <v>Söndag</v>
      </c>
      <c r="C244" s="107" t="str">
        <f t="shared" si="0"/>
        <v/>
      </c>
      <c r="D244" s="107" t="str">
        <f t="shared" si="1"/>
        <v/>
      </c>
      <c r="E244" s="107"/>
      <c r="F244" s="107"/>
      <c r="G244" s="107"/>
      <c r="H244" s="107"/>
      <c r="I244" s="107"/>
    </row>
    <row r="245" spans="1:9" ht="15.75" customHeight="1" x14ac:dyDescent="0.25">
      <c r="A245" s="108">
        <v>44074</v>
      </c>
      <c r="B245" s="107" t="str">
        <f t="shared" si="6"/>
        <v>Måndag</v>
      </c>
      <c r="C245" s="107" t="str">
        <f t="shared" si="0"/>
        <v/>
      </c>
      <c r="D245" s="107" t="str">
        <f t="shared" si="1"/>
        <v/>
      </c>
      <c r="E245" s="107" t="s">
        <v>192</v>
      </c>
      <c r="F245" s="107"/>
      <c r="G245" s="107"/>
      <c r="H245" s="107"/>
      <c r="I245" s="107"/>
    </row>
    <row r="246" spans="1:9" ht="15.75" customHeight="1" x14ac:dyDescent="0.25">
      <c r="A246" s="108">
        <v>44075</v>
      </c>
      <c r="B246" s="107" t="str">
        <f t="shared" si="6"/>
        <v>Tisdag</v>
      </c>
      <c r="C246" s="107" t="str">
        <f t="shared" si="0"/>
        <v/>
      </c>
      <c r="D246" s="107" t="str">
        <f t="shared" si="1"/>
        <v/>
      </c>
      <c r="E246" s="107"/>
      <c r="F246" s="107"/>
      <c r="G246" s="107"/>
      <c r="H246" s="107"/>
      <c r="I246" s="107"/>
    </row>
    <row r="247" spans="1:9" ht="15.75" customHeight="1" x14ac:dyDescent="0.25">
      <c r="A247" s="108">
        <v>44076</v>
      </c>
      <c r="B247" s="107" t="str">
        <f t="shared" si="6"/>
        <v>Onsdag</v>
      </c>
      <c r="C247" s="107" t="str">
        <f t="shared" si="0"/>
        <v/>
      </c>
      <c r="D247" s="107" t="str">
        <f t="shared" si="1"/>
        <v/>
      </c>
      <c r="E247" s="107"/>
      <c r="F247" s="107"/>
      <c r="G247" s="107"/>
      <c r="H247" s="107"/>
      <c r="I247" s="107"/>
    </row>
    <row r="248" spans="1:9" ht="15.75" customHeight="1" x14ac:dyDescent="0.25">
      <c r="A248" s="108">
        <v>44077</v>
      </c>
      <c r="B248" s="107" t="str">
        <f t="shared" si="6"/>
        <v>Torsdag</v>
      </c>
      <c r="C248" s="107" t="str">
        <f t="shared" si="0"/>
        <v/>
      </c>
      <c r="D248" s="107" t="str">
        <f t="shared" si="1"/>
        <v/>
      </c>
      <c r="E248" s="107"/>
      <c r="F248" s="107"/>
      <c r="G248" s="107"/>
      <c r="H248" s="107"/>
      <c r="I248" s="107"/>
    </row>
    <row r="249" spans="1:9" ht="15.75" customHeight="1" x14ac:dyDescent="0.25">
      <c r="A249" s="108">
        <v>44078</v>
      </c>
      <c r="B249" s="107" t="str">
        <f t="shared" si="6"/>
        <v>Fredag</v>
      </c>
      <c r="C249" s="107" t="str">
        <f t="shared" si="0"/>
        <v/>
      </c>
      <c r="D249" s="107" t="str">
        <f t="shared" si="1"/>
        <v/>
      </c>
      <c r="E249" s="107"/>
      <c r="F249" s="107"/>
      <c r="G249" s="107"/>
      <c r="H249" s="107"/>
      <c r="I249" s="107"/>
    </row>
    <row r="250" spans="1:9" ht="15.75" customHeight="1" x14ac:dyDescent="0.25">
      <c r="A250" s="108">
        <v>44079</v>
      </c>
      <c r="B250" s="107" t="str">
        <f t="shared" si="6"/>
        <v>Lördag</v>
      </c>
      <c r="C250" s="107" t="str">
        <f t="shared" si="0"/>
        <v/>
      </c>
      <c r="D250" s="107" t="str">
        <f t="shared" si="1"/>
        <v/>
      </c>
      <c r="E250" s="107"/>
      <c r="F250" s="107"/>
      <c r="G250" s="107"/>
      <c r="H250" s="107"/>
      <c r="I250" s="107"/>
    </row>
    <row r="251" spans="1:9" ht="15.75" customHeight="1" x14ac:dyDescent="0.25">
      <c r="A251" s="108">
        <v>44080</v>
      </c>
      <c r="B251" s="107" t="str">
        <f t="shared" si="6"/>
        <v>Söndag</v>
      </c>
      <c r="C251" s="107" t="str">
        <f t="shared" si="0"/>
        <v/>
      </c>
      <c r="D251" s="107" t="str">
        <f t="shared" si="1"/>
        <v/>
      </c>
      <c r="E251" s="107"/>
      <c r="F251" s="107"/>
      <c r="G251" s="107"/>
      <c r="H251" s="107"/>
      <c r="I251" s="107"/>
    </row>
    <row r="252" spans="1:9" ht="15.75" customHeight="1" x14ac:dyDescent="0.25">
      <c r="A252" s="108">
        <v>44081</v>
      </c>
      <c r="B252" s="107" t="str">
        <f t="shared" si="6"/>
        <v>Måndag</v>
      </c>
      <c r="C252" s="107" t="str">
        <f t="shared" si="0"/>
        <v/>
      </c>
      <c r="D252" s="107" t="str">
        <f t="shared" si="1"/>
        <v/>
      </c>
      <c r="E252" s="107" t="s">
        <v>193</v>
      </c>
      <c r="F252" s="107"/>
      <c r="G252" s="107"/>
      <c r="H252" s="107"/>
      <c r="I252" s="107"/>
    </row>
    <row r="253" spans="1:9" ht="15.75" customHeight="1" x14ac:dyDescent="0.25">
      <c r="A253" s="108">
        <v>44082</v>
      </c>
      <c r="B253" s="107" t="str">
        <f t="shared" si="6"/>
        <v>Tisdag</v>
      </c>
      <c r="C253" s="107" t="str">
        <f t="shared" si="0"/>
        <v/>
      </c>
      <c r="D253" s="107" t="str">
        <f t="shared" si="1"/>
        <v/>
      </c>
      <c r="E253" s="107"/>
      <c r="F253" s="107"/>
      <c r="G253" s="107"/>
      <c r="H253" s="107"/>
      <c r="I253" s="107"/>
    </row>
    <row r="254" spans="1:9" ht="15.75" customHeight="1" x14ac:dyDescent="0.25">
      <c r="A254" s="108">
        <v>44083</v>
      </c>
      <c r="B254" s="107" t="str">
        <f t="shared" si="6"/>
        <v>Onsdag</v>
      </c>
      <c r="C254" s="107" t="str">
        <f t="shared" si="0"/>
        <v/>
      </c>
      <c r="D254" s="107" t="str">
        <f t="shared" si="1"/>
        <v/>
      </c>
      <c r="E254" s="107"/>
      <c r="F254" s="107"/>
      <c r="G254" s="107"/>
      <c r="H254" s="107"/>
      <c r="I254" s="107"/>
    </row>
    <row r="255" spans="1:9" ht="15.75" customHeight="1" x14ac:dyDescent="0.25">
      <c r="A255" s="108">
        <v>44084</v>
      </c>
      <c r="B255" s="107" t="str">
        <f t="shared" si="6"/>
        <v>Torsdag</v>
      </c>
      <c r="C255" s="107" t="str">
        <f t="shared" si="0"/>
        <v/>
      </c>
      <c r="D255" s="107" t="str">
        <f t="shared" si="1"/>
        <v/>
      </c>
      <c r="E255" s="107"/>
      <c r="F255" s="107"/>
      <c r="G255" s="107"/>
      <c r="H255" s="107"/>
      <c r="I255" s="107"/>
    </row>
    <row r="256" spans="1:9" ht="15.75" customHeight="1" x14ac:dyDescent="0.25">
      <c r="A256" s="108">
        <v>44085</v>
      </c>
      <c r="B256" s="107" t="str">
        <f t="shared" si="6"/>
        <v>Fredag</v>
      </c>
      <c r="C256" s="107" t="str">
        <f t="shared" si="0"/>
        <v/>
      </c>
      <c r="D256" s="107" t="str">
        <f t="shared" si="1"/>
        <v/>
      </c>
      <c r="E256" s="107"/>
      <c r="F256" s="107"/>
      <c r="G256" s="107"/>
      <c r="H256" s="107"/>
      <c r="I256" s="107"/>
    </row>
    <row r="257" spans="1:9" ht="15.75" customHeight="1" x14ac:dyDescent="0.25">
      <c r="A257" s="108">
        <v>44086</v>
      </c>
      <c r="B257" s="107" t="str">
        <f t="shared" si="6"/>
        <v>Lördag</v>
      </c>
      <c r="C257" s="107" t="str">
        <f t="shared" si="0"/>
        <v/>
      </c>
      <c r="D257" s="107" t="str">
        <f t="shared" si="1"/>
        <v/>
      </c>
      <c r="E257" s="107"/>
      <c r="F257" s="107"/>
      <c r="G257" s="107"/>
      <c r="H257" s="107"/>
      <c r="I257" s="107"/>
    </row>
    <row r="258" spans="1:9" ht="15.75" customHeight="1" x14ac:dyDescent="0.25">
      <c r="A258" s="108">
        <v>44087</v>
      </c>
      <c r="B258" s="107" t="str">
        <f t="shared" si="6"/>
        <v>Söndag</v>
      </c>
      <c r="C258" s="107" t="str">
        <f t="shared" si="0"/>
        <v/>
      </c>
      <c r="D258" s="107" t="str">
        <f t="shared" si="1"/>
        <v/>
      </c>
      <c r="E258" s="107"/>
      <c r="F258" s="107"/>
      <c r="G258" s="107"/>
      <c r="H258" s="107"/>
      <c r="I258" s="107"/>
    </row>
    <row r="259" spans="1:9" ht="15.75" customHeight="1" x14ac:dyDescent="0.25">
      <c r="A259" s="108">
        <v>44088</v>
      </c>
      <c r="B259" s="107" t="str">
        <f t="shared" si="6"/>
        <v>Måndag</v>
      </c>
      <c r="C259" s="107" t="str">
        <f t="shared" si="0"/>
        <v/>
      </c>
      <c r="D259" s="107" t="str">
        <f t="shared" si="1"/>
        <v/>
      </c>
      <c r="E259" s="107" t="s">
        <v>194</v>
      </c>
      <c r="F259" s="107"/>
      <c r="G259" s="107"/>
      <c r="H259" s="107"/>
      <c r="I259" s="107"/>
    </row>
    <row r="260" spans="1:9" ht="15.75" customHeight="1" x14ac:dyDescent="0.25">
      <c r="A260" s="108">
        <v>44089</v>
      </c>
      <c r="B260" s="107" t="str">
        <f t="shared" ref="B260:B323" si="7">VLOOKUP(WEEKDAY(A260,2),$F$2:$G$8,2,FALSE)</f>
        <v>Tisdag</v>
      </c>
      <c r="C260" s="107" t="str">
        <f t="shared" si="0"/>
        <v/>
      </c>
      <c r="D260" s="107" t="str">
        <f t="shared" si="1"/>
        <v/>
      </c>
      <c r="E260" s="107"/>
      <c r="F260" s="107"/>
      <c r="G260" s="107"/>
      <c r="H260" s="107"/>
      <c r="I260" s="107"/>
    </row>
    <row r="261" spans="1:9" ht="15.75" customHeight="1" x14ac:dyDescent="0.25">
      <c r="A261" s="108">
        <v>44090</v>
      </c>
      <c r="B261" s="107" t="str">
        <f t="shared" si="7"/>
        <v>Onsdag</v>
      </c>
      <c r="C261" s="107" t="str">
        <f t="shared" si="0"/>
        <v/>
      </c>
      <c r="D261" s="107" t="str">
        <f t="shared" si="1"/>
        <v/>
      </c>
      <c r="E261" s="107"/>
      <c r="F261" s="107"/>
      <c r="G261" s="107"/>
      <c r="H261" s="107"/>
      <c r="I261" s="107"/>
    </row>
    <row r="262" spans="1:9" ht="15.75" customHeight="1" x14ac:dyDescent="0.25">
      <c r="A262" s="108">
        <v>44091</v>
      </c>
      <c r="B262" s="107" t="str">
        <f t="shared" si="7"/>
        <v>Torsdag</v>
      </c>
      <c r="C262" s="107" t="str">
        <f t="shared" si="0"/>
        <v/>
      </c>
      <c r="D262" s="107" t="str">
        <f t="shared" si="1"/>
        <v/>
      </c>
      <c r="E262" s="107"/>
      <c r="F262" s="107"/>
      <c r="G262" s="107"/>
      <c r="H262" s="107"/>
      <c r="I262" s="107"/>
    </row>
    <row r="263" spans="1:9" ht="15.75" customHeight="1" x14ac:dyDescent="0.25">
      <c r="A263" s="108">
        <v>44092</v>
      </c>
      <c r="B263" s="107" t="str">
        <f t="shared" si="7"/>
        <v>Fredag</v>
      </c>
      <c r="C263" s="107" t="str">
        <f t="shared" si="0"/>
        <v/>
      </c>
      <c r="D263" s="107" t="str">
        <f t="shared" si="1"/>
        <v/>
      </c>
      <c r="E263" s="107"/>
      <c r="F263" s="107"/>
      <c r="G263" s="107"/>
      <c r="H263" s="107"/>
      <c r="I263" s="107"/>
    </row>
    <row r="264" spans="1:9" ht="15.75" customHeight="1" x14ac:dyDescent="0.25">
      <c r="A264" s="108">
        <v>44093</v>
      </c>
      <c r="B264" s="107" t="str">
        <f t="shared" si="7"/>
        <v>Lördag</v>
      </c>
      <c r="C264" s="107" t="str">
        <f t="shared" si="0"/>
        <v/>
      </c>
      <c r="D264" s="107" t="str">
        <f t="shared" si="1"/>
        <v/>
      </c>
      <c r="E264" s="107"/>
      <c r="F264" s="107"/>
      <c r="G264" s="107"/>
      <c r="H264" s="107"/>
      <c r="I264" s="107"/>
    </row>
    <row r="265" spans="1:9" ht="15.75" customHeight="1" x14ac:dyDescent="0.25">
      <c r="A265" s="108">
        <v>44094</v>
      </c>
      <c r="B265" s="107" t="str">
        <f t="shared" si="7"/>
        <v>Söndag</v>
      </c>
      <c r="C265" s="107" t="str">
        <f t="shared" si="0"/>
        <v/>
      </c>
      <c r="D265" s="107" t="str">
        <f t="shared" si="1"/>
        <v/>
      </c>
      <c r="E265" s="107"/>
      <c r="F265" s="107"/>
      <c r="G265" s="107"/>
      <c r="H265" s="107"/>
      <c r="I265" s="107"/>
    </row>
    <row r="266" spans="1:9" ht="15.75" customHeight="1" x14ac:dyDescent="0.25">
      <c r="A266" s="108">
        <v>44095</v>
      </c>
      <c r="B266" s="107" t="str">
        <f t="shared" si="7"/>
        <v>Måndag</v>
      </c>
      <c r="C266" s="107" t="str">
        <f t="shared" si="0"/>
        <v/>
      </c>
      <c r="D266" s="107" t="str">
        <f t="shared" si="1"/>
        <v/>
      </c>
      <c r="E266" s="107" t="s">
        <v>195</v>
      </c>
      <c r="F266" s="107"/>
      <c r="G266" s="107"/>
      <c r="H266" s="107"/>
      <c r="I266" s="107"/>
    </row>
    <row r="267" spans="1:9" ht="15.75" customHeight="1" x14ac:dyDescent="0.25">
      <c r="A267" s="108">
        <v>44096</v>
      </c>
      <c r="B267" s="107" t="str">
        <f t="shared" si="7"/>
        <v>Tisdag</v>
      </c>
      <c r="C267" s="107" t="str">
        <f t="shared" si="0"/>
        <v/>
      </c>
      <c r="D267" s="107" t="str">
        <f t="shared" si="1"/>
        <v/>
      </c>
      <c r="E267" s="107"/>
      <c r="F267" s="107"/>
      <c r="G267" s="107"/>
      <c r="H267" s="107"/>
      <c r="I267" s="107"/>
    </row>
    <row r="268" spans="1:9" ht="15.75" customHeight="1" x14ac:dyDescent="0.25">
      <c r="A268" s="108">
        <v>44097</v>
      </c>
      <c r="B268" s="107" t="str">
        <f t="shared" si="7"/>
        <v>Onsdag</v>
      </c>
      <c r="C268" s="107" t="str">
        <f t="shared" si="0"/>
        <v/>
      </c>
      <c r="D268" s="107" t="str">
        <f t="shared" si="1"/>
        <v/>
      </c>
      <c r="E268" s="107"/>
      <c r="F268" s="107"/>
      <c r="G268" s="107"/>
      <c r="H268" s="107"/>
      <c r="I268" s="107"/>
    </row>
    <row r="269" spans="1:9" ht="15.75" customHeight="1" x14ac:dyDescent="0.25">
      <c r="A269" s="108">
        <v>44098</v>
      </c>
      <c r="B269" s="107" t="str">
        <f t="shared" si="7"/>
        <v>Torsdag</v>
      </c>
      <c r="C269" s="107" t="str">
        <f t="shared" si="0"/>
        <v/>
      </c>
      <c r="D269" s="107" t="str">
        <f t="shared" si="1"/>
        <v/>
      </c>
      <c r="E269" s="107"/>
      <c r="F269" s="107"/>
      <c r="G269" s="107"/>
      <c r="H269" s="107"/>
      <c r="I269" s="107"/>
    </row>
    <row r="270" spans="1:9" ht="15.75" customHeight="1" x14ac:dyDescent="0.25">
      <c r="A270" s="108">
        <v>44099</v>
      </c>
      <c r="B270" s="107" t="str">
        <f t="shared" si="7"/>
        <v>Fredag</v>
      </c>
      <c r="C270" s="107" t="str">
        <f t="shared" si="0"/>
        <v/>
      </c>
      <c r="D270" s="107" t="str">
        <f t="shared" si="1"/>
        <v/>
      </c>
      <c r="E270" s="107"/>
      <c r="F270" s="107"/>
      <c r="G270" s="107"/>
      <c r="H270" s="107"/>
      <c r="I270" s="107"/>
    </row>
    <row r="271" spans="1:9" ht="15.75" customHeight="1" x14ac:dyDescent="0.25">
      <c r="A271" s="108">
        <v>44100</v>
      </c>
      <c r="B271" s="107" t="str">
        <f t="shared" si="7"/>
        <v>Lördag</v>
      </c>
      <c r="C271" s="107" t="str">
        <f t="shared" si="0"/>
        <v/>
      </c>
      <c r="D271" s="107" t="str">
        <f t="shared" si="1"/>
        <v/>
      </c>
      <c r="E271" s="107"/>
      <c r="F271" s="107"/>
      <c r="G271" s="107"/>
      <c r="H271" s="107"/>
      <c r="I271" s="107"/>
    </row>
    <row r="272" spans="1:9" ht="15.75" customHeight="1" x14ac:dyDescent="0.25">
      <c r="A272" s="108">
        <v>44101</v>
      </c>
      <c r="B272" s="107" t="str">
        <f t="shared" si="7"/>
        <v>Söndag</v>
      </c>
      <c r="C272" s="107" t="str">
        <f t="shared" si="0"/>
        <v/>
      </c>
      <c r="D272" s="107" t="str">
        <f t="shared" si="1"/>
        <v/>
      </c>
      <c r="E272" s="107"/>
      <c r="F272" s="107"/>
      <c r="G272" s="107"/>
      <c r="H272" s="107"/>
      <c r="I272" s="107"/>
    </row>
    <row r="273" spans="1:9" ht="15.75" customHeight="1" x14ac:dyDescent="0.25">
      <c r="A273" s="108">
        <v>44102</v>
      </c>
      <c r="B273" s="107" t="str">
        <f t="shared" si="7"/>
        <v>Måndag</v>
      </c>
      <c r="C273" s="107" t="str">
        <f t="shared" si="0"/>
        <v/>
      </c>
      <c r="D273" s="107" t="str">
        <f t="shared" si="1"/>
        <v/>
      </c>
      <c r="E273" s="107" t="s">
        <v>97</v>
      </c>
      <c r="F273" s="107"/>
      <c r="G273" s="107"/>
      <c r="H273" s="107"/>
      <c r="I273" s="107"/>
    </row>
    <row r="274" spans="1:9" ht="15.75" customHeight="1" x14ac:dyDescent="0.25">
      <c r="A274" s="108">
        <v>44103</v>
      </c>
      <c r="B274" s="107" t="str">
        <f t="shared" si="7"/>
        <v>Tisdag</v>
      </c>
      <c r="C274" s="107" t="str">
        <f t="shared" si="0"/>
        <v/>
      </c>
      <c r="D274" s="107" t="str">
        <f t="shared" si="1"/>
        <v/>
      </c>
      <c r="E274" s="107"/>
      <c r="F274" s="107"/>
      <c r="G274" s="107"/>
      <c r="H274" s="107"/>
      <c r="I274" s="107"/>
    </row>
    <row r="275" spans="1:9" ht="15.75" customHeight="1" x14ac:dyDescent="0.25">
      <c r="A275" s="108">
        <v>44104</v>
      </c>
      <c r="B275" s="107" t="str">
        <f t="shared" si="7"/>
        <v>Onsdag</v>
      </c>
      <c r="C275" s="107" t="str">
        <f t="shared" si="0"/>
        <v/>
      </c>
      <c r="D275" s="107" t="str">
        <f t="shared" si="1"/>
        <v/>
      </c>
      <c r="E275" s="107"/>
      <c r="F275" s="107"/>
      <c r="G275" s="107"/>
      <c r="H275" s="107"/>
      <c r="I275" s="107"/>
    </row>
    <row r="276" spans="1:9" ht="15.75" customHeight="1" x14ac:dyDescent="0.25">
      <c r="A276" s="108">
        <v>44105</v>
      </c>
      <c r="B276" s="107" t="str">
        <f t="shared" si="7"/>
        <v>Torsdag</v>
      </c>
      <c r="C276" s="107" t="str">
        <f t="shared" si="0"/>
        <v/>
      </c>
      <c r="D276" s="107" t="str">
        <f t="shared" si="1"/>
        <v/>
      </c>
      <c r="E276" s="107"/>
      <c r="F276" s="107"/>
      <c r="G276" s="107"/>
      <c r="H276" s="107"/>
      <c r="I276" s="107"/>
    </row>
    <row r="277" spans="1:9" ht="15.75" customHeight="1" x14ac:dyDescent="0.25">
      <c r="A277" s="108">
        <v>44106</v>
      </c>
      <c r="B277" s="107" t="str">
        <f t="shared" si="7"/>
        <v>Fredag</v>
      </c>
      <c r="C277" s="107" t="str">
        <f t="shared" si="0"/>
        <v/>
      </c>
      <c r="D277" s="107" t="str">
        <f t="shared" si="1"/>
        <v/>
      </c>
      <c r="E277" s="107"/>
      <c r="F277" s="107"/>
      <c r="G277" s="107"/>
      <c r="H277" s="107"/>
      <c r="I277" s="107"/>
    </row>
    <row r="278" spans="1:9" ht="15.75" customHeight="1" x14ac:dyDescent="0.25">
      <c r="A278" s="108">
        <v>44107</v>
      </c>
      <c r="B278" s="107" t="str">
        <f t="shared" si="7"/>
        <v>Lördag</v>
      </c>
      <c r="C278" s="107" t="str">
        <f t="shared" si="0"/>
        <v/>
      </c>
      <c r="D278" s="107" t="str">
        <f t="shared" si="1"/>
        <v/>
      </c>
      <c r="E278" s="107"/>
      <c r="F278" s="107"/>
      <c r="G278" s="107"/>
      <c r="H278" s="107"/>
      <c r="I278" s="107"/>
    </row>
    <row r="279" spans="1:9" ht="15.75" customHeight="1" x14ac:dyDescent="0.25">
      <c r="A279" s="108">
        <v>44108</v>
      </c>
      <c r="B279" s="107" t="str">
        <f t="shared" si="7"/>
        <v>Söndag</v>
      </c>
      <c r="C279" s="107" t="str">
        <f t="shared" si="0"/>
        <v/>
      </c>
      <c r="D279" s="107" t="str">
        <f t="shared" si="1"/>
        <v/>
      </c>
      <c r="E279" s="107"/>
      <c r="F279" s="107"/>
      <c r="G279" s="107"/>
      <c r="H279" s="107"/>
      <c r="I279" s="107"/>
    </row>
    <row r="280" spans="1:9" ht="15.75" customHeight="1" x14ac:dyDescent="0.25">
      <c r="A280" s="108">
        <v>44109</v>
      </c>
      <c r="B280" s="107" t="str">
        <f t="shared" si="7"/>
        <v>Måndag</v>
      </c>
      <c r="C280" s="107" t="str">
        <f t="shared" si="0"/>
        <v/>
      </c>
      <c r="D280" s="107" t="str">
        <f t="shared" si="1"/>
        <v/>
      </c>
      <c r="E280" s="107" t="s">
        <v>196</v>
      </c>
      <c r="F280" s="107"/>
      <c r="G280" s="107"/>
      <c r="H280" s="107"/>
      <c r="I280" s="107"/>
    </row>
    <row r="281" spans="1:9" ht="15.75" customHeight="1" x14ac:dyDescent="0.25">
      <c r="A281" s="108">
        <v>44110</v>
      </c>
      <c r="B281" s="107" t="str">
        <f t="shared" si="7"/>
        <v>Tisdag</v>
      </c>
      <c r="C281" s="107" t="str">
        <f t="shared" si="0"/>
        <v/>
      </c>
      <c r="D281" s="107" t="str">
        <f t="shared" si="1"/>
        <v/>
      </c>
      <c r="E281" s="107"/>
      <c r="F281" s="107"/>
      <c r="G281" s="107"/>
      <c r="H281" s="107"/>
      <c r="I281" s="107"/>
    </row>
    <row r="282" spans="1:9" ht="15.75" customHeight="1" x14ac:dyDescent="0.25">
      <c r="A282" s="108">
        <v>44111</v>
      </c>
      <c r="B282" s="107" t="str">
        <f t="shared" si="7"/>
        <v>Onsdag</v>
      </c>
      <c r="C282" s="107" t="str">
        <f t="shared" si="0"/>
        <v/>
      </c>
      <c r="D282" s="107" t="str">
        <f t="shared" si="1"/>
        <v/>
      </c>
      <c r="E282" s="107"/>
      <c r="F282" s="107"/>
      <c r="G282" s="107"/>
      <c r="H282" s="107"/>
      <c r="I282" s="107"/>
    </row>
    <row r="283" spans="1:9" ht="15.75" customHeight="1" x14ac:dyDescent="0.25">
      <c r="A283" s="108">
        <v>44112</v>
      </c>
      <c r="B283" s="107" t="str">
        <f t="shared" si="7"/>
        <v>Torsdag</v>
      </c>
      <c r="C283" s="107" t="str">
        <f t="shared" si="0"/>
        <v/>
      </c>
      <c r="D283" s="107" t="str">
        <f t="shared" si="1"/>
        <v/>
      </c>
      <c r="E283" s="107"/>
      <c r="F283" s="107"/>
      <c r="G283" s="107"/>
      <c r="H283" s="107"/>
      <c r="I283" s="107"/>
    </row>
    <row r="284" spans="1:9" ht="15.75" customHeight="1" x14ac:dyDescent="0.25">
      <c r="A284" s="108">
        <v>44113</v>
      </c>
      <c r="B284" s="107" t="str">
        <f t="shared" si="7"/>
        <v>Fredag</v>
      </c>
      <c r="C284" s="107" t="str">
        <f t="shared" si="0"/>
        <v/>
      </c>
      <c r="D284" s="107" t="str">
        <f t="shared" si="1"/>
        <v/>
      </c>
      <c r="E284" s="107"/>
      <c r="F284" s="107"/>
      <c r="G284" s="107"/>
      <c r="H284" s="107"/>
      <c r="I284" s="107"/>
    </row>
    <row r="285" spans="1:9" ht="15.75" customHeight="1" x14ac:dyDescent="0.25">
      <c r="A285" s="108">
        <v>44114</v>
      </c>
      <c r="B285" s="107" t="str">
        <f t="shared" si="7"/>
        <v>Lördag</v>
      </c>
      <c r="C285" s="107" t="str">
        <f t="shared" si="0"/>
        <v/>
      </c>
      <c r="D285" s="107" t="str">
        <f t="shared" si="1"/>
        <v/>
      </c>
      <c r="E285" s="107"/>
      <c r="F285" s="107"/>
      <c r="G285" s="107"/>
      <c r="H285" s="107"/>
      <c r="I285" s="107"/>
    </row>
    <row r="286" spans="1:9" ht="15.75" customHeight="1" x14ac:dyDescent="0.25">
      <c r="A286" s="108">
        <v>44115</v>
      </c>
      <c r="B286" s="107" t="str">
        <f t="shared" si="7"/>
        <v>Söndag</v>
      </c>
      <c r="C286" s="107" t="str">
        <f t="shared" si="0"/>
        <v/>
      </c>
      <c r="D286" s="107" t="str">
        <f t="shared" si="1"/>
        <v/>
      </c>
      <c r="E286" s="107"/>
      <c r="F286" s="107"/>
      <c r="G286" s="107"/>
      <c r="H286" s="107"/>
      <c r="I286" s="107"/>
    </row>
    <row r="287" spans="1:9" ht="15.75" customHeight="1" x14ac:dyDescent="0.25">
      <c r="A287" s="108">
        <v>44116</v>
      </c>
      <c r="B287" s="107" t="str">
        <f t="shared" si="7"/>
        <v>Måndag</v>
      </c>
      <c r="C287" s="107" t="str">
        <f t="shared" si="0"/>
        <v/>
      </c>
      <c r="D287" s="107" t="str">
        <f t="shared" si="1"/>
        <v/>
      </c>
      <c r="E287" s="107" t="s">
        <v>197</v>
      </c>
      <c r="F287" s="107"/>
      <c r="G287" s="107"/>
      <c r="H287" s="107"/>
      <c r="I287" s="107"/>
    </row>
    <row r="288" spans="1:9" ht="15.75" customHeight="1" x14ac:dyDescent="0.25">
      <c r="A288" s="108">
        <v>44117</v>
      </c>
      <c r="B288" s="107" t="str">
        <f t="shared" si="7"/>
        <v>Tisdag</v>
      </c>
      <c r="C288" s="107" t="str">
        <f t="shared" si="0"/>
        <v/>
      </c>
      <c r="D288" s="107" t="str">
        <f t="shared" si="1"/>
        <v/>
      </c>
      <c r="E288" s="107"/>
      <c r="F288" s="107"/>
      <c r="G288" s="107"/>
      <c r="H288" s="107"/>
      <c r="I288" s="107"/>
    </row>
    <row r="289" spans="1:9" ht="15.75" customHeight="1" x14ac:dyDescent="0.25">
      <c r="A289" s="108">
        <v>44118</v>
      </c>
      <c r="B289" s="107" t="str">
        <f t="shared" si="7"/>
        <v>Onsdag</v>
      </c>
      <c r="C289" s="107" t="str">
        <f t="shared" si="0"/>
        <v/>
      </c>
      <c r="D289" s="107" t="str">
        <f t="shared" si="1"/>
        <v/>
      </c>
      <c r="E289" s="107"/>
      <c r="F289" s="107"/>
      <c r="G289" s="107"/>
      <c r="H289" s="107"/>
      <c r="I289" s="107"/>
    </row>
    <row r="290" spans="1:9" ht="15.75" customHeight="1" x14ac:dyDescent="0.25">
      <c r="A290" s="108">
        <v>44119</v>
      </c>
      <c r="B290" s="107" t="str">
        <f t="shared" si="7"/>
        <v>Torsdag</v>
      </c>
      <c r="C290" s="107" t="str">
        <f t="shared" si="0"/>
        <v/>
      </c>
      <c r="D290" s="107" t="str">
        <f t="shared" si="1"/>
        <v/>
      </c>
      <c r="E290" s="107"/>
      <c r="F290" s="107"/>
      <c r="G290" s="107"/>
      <c r="H290" s="107"/>
      <c r="I290" s="107"/>
    </row>
    <row r="291" spans="1:9" ht="15.75" customHeight="1" x14ac:dyDescent="0.25">
      <c r="A291" s="108">
        <v>44120</v>
      </c>
      <c r="B291" s="107" t="str">
        <f t="shared" si="7"/>
        <v>Fredag</v>
      </c>
      <c r="C291" s="107" t="str">
        <f t="shared" si="0"/>
        <v/>
      </c>
      <c r="D291" s="107" t="str">
        <f t="shared" si="1"/>
        <v/>
      </c>
      <c r="E291" s="107"/>
      <c r="F291" s="107"/>
      <c r="G291" s="107"/>
      <c r="H291" s="107"/>
      <c r="I291" s="107"/>
    </row>
    <row r="292" spans="1:9" ht="15.75" customHeight="1" x14ac:dyDescent="0.25">
      <c r="A292" s="108">
        <v>44121</v>
      </c>
      <c r="B292" s="107" t="str">
        <f t="shared" si="7"/>
        <v>Lördag</v>
      </c>
      <c r="C292" s="107" t="str">
        <f t="shared" si="0"/>
        <v/>
      </c>
      <c r="D292" s="107" t="str">
        <f t="shared" si="1"/>
        <v/>
      </c>
      <c r="E292" s="107"/>
      <c r="F292" s="107"/>
      <c r="G292" s="107"/>
      <c r="H292" s="107"/>
      <c r="I292" s="107"/>
    </row>
    <row r="293" spans="1:9" ht="15.75" customHeight="1" x14ac:dyDescent="0.25">
      <c r="A293" s="108">
        <v>44122</v>
      </c>
      <c r="B293" s="107" t="str">
        <f t="shared" si="7"/>
        <v>Söndag</v>
      </c>
      <c r="C293" s="107" t="str">
        <f t="shared" si="0"/>
        <v/>
      </c>
      <c r="D293" s="107" t="str">
        <f t="shared" si="1"/>
        <v/>
      </c>
      <c r="E293" s="107"/>
      <c r="F293" s="107"/>
      <c r="G293" s="107"/>
      <c r="H293" s="107"/>
      <c r="I293" s="107"/>
    </row>
    <row r="294" spans="1:9" ht="15.75" customHeight="1" x14ac:dyDescent="0.25">
      <c r="A294" s="108">
        <v>44123</v>
      </c>
      <c r="B294" s="107" t="str">
        <f t="shared" si="7"/>
        <v>Måndag</v>
      </c>
      <c r="C294" s="107" t="str">
        <f t="shared" si="0"/>
        <v/>
      </c>
      <c r="D294" s="107" t="str">
        <f t="shared" si="1"/>
        <v/>
      </c>
      <c r="E294" s="107" t="s">
        <v>198</v>
      </c>
      <c r="F294" s="107"/>
      <c r="G294" s="107"/>
      <c r="H294" s="107"/>
      <c r="I294" s="107"/>
    </row>
    <row r="295" spans="1:9" ht="15.75" customHeight="1" x14ac:dyDescent="0.25">
      <c r="A295" s="108">
        <v>44124</v>
      </c>
      <c r="B295" s="107" t="str">
        <f t="shared" si="7"/>
        <v>Tisdag</v>
      </c>
      <c r="C295" s="107" t="str">
        <f t="shared" si="0"/>
        <v/>
      </c>
      <c r="D295" s="107" t="str">
        <f t="shared" si="1"/>
        <v/>
      </c>
      <c r="E295" s="107"/>
      <c r="F295" s="107"/>
      <c r="G295" s="107"/>
      <c r="H295" s="107"/>
      <c r="I295" s="107"/>
    </row>
    <row r="296" spans="1:9" ht="15.75" customHeight="1" x14ac:dyDescent="0.25">
      <c r="A296" s="108">
        <v>44125</v>
      </c>
      <c r="B296" s="107" t="str">
        <f t="shared" si="7"/>
        <v>Onsdag</v>
      </c>
      <c r="C296" s="107" t="str">
        <f t="shared" si="0"/>
        <v/>
      </c>
      <c r="D296" s="107" t="str">
        <f t="shared" si="1"/>
        <v/>
      </c>
      <c r="E296" s="107"/>
      <c r="F296" s="107"/>
      <c r="G296" s="107"/>
      <c r="H296" s="107"/>
      <c r="I296" s="107"/>
    </row>
    <row r="297" spans="1:9" ht="15.75" customHeight="1" x14ac:dyDescent="0.25">
      <c r="A297" s="108">
        <v>44126</v>
      </c>
      <c r="B297" s="107" t="str">
        <f t="shared" si="7"/>
        <v>Torsdag</v>
      </c>
      <c r="C297" s="107" t="str">
        <f t="shared" si="0"/>
        <v/>
      </c>
      <c r="D297" s="107" t="str">
        <f t="shared" si="1"/>
        <v/>
      </c>
      <c r="E297" s="107"/>
      <c r="F297" s="107"/>
      <c r="G297" s="107"/>
      <c r="H297" s="107"/>
      <c r="I297" s="107"/>
    </row>
    <row r="298" spans="1:9" ht="15.75" customHeight="1" x14ac:dyDescent="0.25">
      <c r="A298" s="108">
        <v>44127</v>
      </c>
      <c r="B298" s="107" t="str">
        <f t="shared" si="7"/>
        <v>Fredag</v>
      </c>
      <c r="C298" s="107" t="str">
        <f t="shared" si="0"/>
        <v/>
      </c>
      <c r="D298" s="107" t="str">
        <f t="shared" si="1"/>
        <v/>
      </c>
      <c r="E298" s="107"/>
      <c r="F298" s="107"/>
      <c r="G298" s="107"/>
      <c r="H298" s="107"/>
      <c r="I298" s="107"/>
    </row>
    <row r="299" spans="1:9" ht="15.75" customHeight="1" x14ac:dyDescent="0.25">
      <c r="A299" s="108">
        <v>44128</v>
      </c>
      <c r="B299" s="107" t="str">
        <f t="shared" si="7"/>
        <v>Lördag</v>
      </c>
      <c r="C299" s="107" t="str">
        <f t="shared" si="0"/>
        <v/>
      </c>
      <c r="D299" s="107" t="str">
        <f t="shared" si="1"/>
        <v/>
      </c>
      <c r="E299" s="107"/>
      <c r="F299" s="107"/>
      <c r="G299" s="107"/>
      <c r="H299" s="107"/>
      <c r="I299" s="107"/>
    </row>
    <row r="300" spans="1:9" ht="15.75" customHeight="1" x14ac:dyDescent="0.25">
      <c r="A300" s="108">
        <v>44129</v>
      </c>
      <c r="B300" s="107" t="str">
        <f t="shared" si="7"/>
        <v>Söndag</v>
      </c>
      <c r="C300" s="107" t="str">
        <f t="shared" si="0"/>
        <v>Vintertid</v>
      </c>
      <c r="D300" s="107" t="str">
        <f t="shared" si="1"/>
        <v>Vintertid</v>
      </c>
      <c r="E300" s="107"/>
      <c r="F300" s="107"/>
      <c r="G300" s="107"/>
      <c r="H300" s="107"/>
      <c r="I300" s="107"/>
    </row>
    <row r="301" spans="1:9" ht="15.75" customHeight="1" x14ac:dyDescent="0.25">
      <c r="A301" s="108">
        <v>44130</v>
      </c>
      <c r="B301" s="107" t="str">
        <f t="shared" si="7"/>
        <v>Måndag</v>
      </c>
      <c r="C301" s="107" t="str">
        <f t="shared" si="0"/>
        <v/>
      </c>
      <c r="D301" s="107" t="str">
        <f t="shared" si="1"/>
        <v/>
      </c>
      <c r="E301" s="107" t="s">
        <v>199</v>
      </c>
      <c r="F301" s="107"/>
      <c r="G301" s="107"/>
      <c r="H301" s="107"/>
      <c r="I301" s="107"/>
    </row>
    <row r="302" spans="1:9" ht="15.75" customHeight="1" x14ac:dyDescent="0.25">
      <c r="A302" s="108">
        <v>44131</v>
      </c>
      <c r="B302" s="107" t="str">
        <f t="shared" si="7"/>
        <v>Tisdag</v>
      </c>
      <c r="C302" s="107" t="str">
        <f t="shared" si="0"/>
        <v/>
      </c>
      <c r="D302" s="107" t="str">
        <f t="shared" si="1"/>
        <v/>
      </c>
      <c r="E302" s="107"/>
      <c r="F302" s="107"/>
      <c r="G302" s="107"/>
      <c r="H302" s="107"/>
      <c r="I302" s="107"/>
    </row>
    <row r="303" spans="1:9" ht="15.75" customHeight="1" x14ac:dyDescent="0.25">
      <c r="A303" s="108">
        <v>44132</v>
      </c>
      <c r="B303" s="107" t="str">
        <f t="shared" si="7"/>
        <v>Onsdag</v>
      </c>
      <c r="C303" s="107" t="str">
        <f t="shared" si="0"/>
        <v/>
      </c>
      <c r="D303" s="107" t="str">
        <f t="shared" si="1"/>
        <v/>
      </c>
      <c r="E303" s="107"/>
      <c r="F303" s="107"/>
      <c r="G303" s="107"/>
      <c r="H303" s="107"/>
      <c r="I303" s="107"/>
    </row>
    <row r="304" spans="1:9" ht="15.75" customHeight="1" x14ac:dyDescent="0.25">
      <c r="A304" s="108">
        <v>44133</v>
      </c>
      <c r="B304" s="107" t="str">
        <f t="shared" si="7"/>
        <v>Torsdag</v>
      </c>
      <c r="C304" s="107" t="str">
        <f t="shared" si="0"/>
        <v/>
      </c>
      <c r="D304" s="107" t="str">
        <f t="shared" si="1"/>
        <v/>
      </c>
      <c r="E304" s="107"/>
      <c r="F304" s="107"/>
      <c r="G304" s="107"/>
      <c r="H304" s="107"/>
      <c r="I304" s="107"/>
    </row>
    <row r="305" spans="1:9" ht="15.75" customHeight="1" x14ac:dyDescent="0.25">
      <c r="A305" s="108">
        <v>44134</v>
      </c>
      <c r="B305" s="107" t="str">
        <f t="shared" si="7"/>
        <v>Fredag</v>
      </c>
      <c r="C305" s="107" t="str">
        <f t="shared" si="0"/>
        <v>Dag före Alla helgons dag</v>
      </c>
      <c r="D305" s="107" t="str">
        <f t="shared" si="1"/>
        <v>Halvdag</v>
      </c>
      <c r="E305" s="107"/>
      <c r="F305" s="107"/>
      <c r="G305" s="107"/>
      <c r="H305" s="107"/>
      <c r="I305" s="107"/>
    </row>
    <row r="306" spans="1:9" ht="15.75" customHeight="1" x14ac:dyDescent="0.25">
      <c r="A306" s="108">
        <v>44135</v>
      </c>
      <c r="B306" s="107" t="str">
        <f t="shared" si="7"/>
        <v>Lördag</v>
      </c>
      <c r="C306" s="107" t="str">
        <f t="shared" si="0"/>
        <v>Alla helgons dag</v>
      </c>
      <c r="D306" s="107" t="str">
        <f t="shared" si="1"/>
        <v>Alla helg d</v>
      </c>
      <c r="E306" s="107"/>
      <c r="F306" s="107"/>
      <c r="G306" s="107"/>
      <c r="H306" s="107"/>
      <c r="I306" s="107"/>
    </row>
    <row r="307" spans="1:9" ht="15.75" customHeight="1" x14ac:dyDescent="0.25">
      <c r="A307" s="108">
        <v>44136</v>
      </c>
      <c r="B307" s="107" t="str">
        <f t="shared" si="7"/>
        <v>Söndag</v>
      </c>
      <c r="C307" s="107" t="str">
        <f t="shared" si="0"/>
        <v/>
      </c>
      <c r="D307" s="107" t="str">
        <f t="shared" si="1"/>
        <v/>
      </c>
      <c r="E307" s="107"/>
      <c r="F307" s="107"/>
      <c r="G307" s="107"/>
      <c r="H307" s="107"/>
      <c r="I307" s="107"/>
    </row>
    <row r="308" spans="1:9" ht="15.75" customHeight="1" x14ac:dyDescent="0.25">
      <c r="A308" s="108">
        <v>44137</v>
      </c>
      <c r="B308" s="107" t="str">
        <f t="shared" si="7"/>
        <v>Måndag</v>
      </c>
      <c r="C308" s="107" t="str">
        <f t="shared" si="0"/>
        <v/>
      </c>
      <c r="D308" s="107" t="str">
        <f t="shared" si="1"/>
        <v/>
      </c>
      <c r="E308" s="107" t="s">
        <v>200</v>
      </c>
      <c r="F308" s="107"/>
      <c r="G308" s="107"/>
      <c r="H308" s="107"/>
      <c r="I308" s="107"/>
    </row>
    <row r="309" spans="1:9" ht="15.75" customHeight="1" x14ac:dyDescent="0.25">
      <c r="A309" s="108">
        <v>44138</v>
      </c>
      <c r="B309" s="107" t="str">
        <f t="shared" si="7"/>
        <v>Tisdag</v>
      </c>
      <c r="C309" s="107" t="str">
        <f t="shared" si="0"/>
        <v/>
      </c>
      <c r="D309" s="107" t="str">
        <f t="shared" si="1"/>
        <v/>
      </c>
      <c r="E309" s="107"/>
      <c r="F309" s="107"/>
      <c r="G309" s="107"/>
      <c r="H309" s="107"/>
      <c r="I309" s="107"/>
    </row>
    <row r="310" spans="1:9" ht="15.75" customHeight="1" x14ac:dyDescent="0.25">
      <c r="A310" s="108">
        <v>44139</v>
      </c>
      <c r="B310" s="107" t="str">
        <f t="shared" si="7"/>
        <v>Onsdag</v>
      </c>
      <c r="C310" s="107" t="str">
        <f t="shared" si="0"/>
        <v/>
      </c>
      <c r="D310" s="107" t="str">
        <f t="shared" si="1"/>
        <v/>
      </c>
      <c r="E310" s="107"/>
      <c r="F310" s="107"/>
      <c r="G310" s="107"/>
      <c r="H310" s="107"/>
      <c r="I310" s="107"/>
    </row>
    <row r="311" spans="1:9" ht="15.75" customHeight="1" x14ac:dyDescent="0.25">
      <c r="A311" s="108">
        <v>44140</v>
      </c>
      <c r="B311" s="107" t="str">
        <f t="shared" si="7"/>
        <v>Torsdag</v>
      </c>
      <c r="C311" s="107" t="str">
        <f t="shared" si="0"/>
        <v/>
      </c>
      <c r="D311" s="107" t="str">
        <f t="shared" si="1"/>
        <v/>
      </c>
      <c r="E311" s="107"/>
      <c r="F311" s="107"/>
      <c r="G311" s="107"/>
      <c r="H311" s="107"/>
      <c r="I311" s="107"/>
    </row>
    <row r="312" spans="1:9" ht="15.75" customHeight="1" x14ac:dyDescent="0.25">
      <c r="A312" s="108">
        <v>44141</v>
      </c>
      <c r="B312" s="107" t="str">
        <f t="shared" si="7"/>
        <v>Fredag</v>
      </c>
      <c r="C312" s="107" t="str">
        <f t="shared" si="0"/>
        <v/>
      </c>
      <c r="D312" s="107" t="str">
        <f t="shared" si="1"/>
        <v/>
      </c>
      <c r="E312" s="107"/>
      <c r="F312" s="107"/>
      <c r="G312" s="107"/>
      <c r="H312" s="107"/>
      <c r="I312" s="107"/>
    </row>
    <row r="313" spans="1:9" ht="15.75" customHeight="1" x14ac:dyDescent="0.25">
      <c r="A313" s="108">
        <v>44142</v>
      </c>
      <c r="B313" s="107" t="str">
        <f t="shared" si="7"/>
        <v>Lördag</v>
      </c>
      <c r="C313" s="107" t="str">
        <f t="shared" si="0"/>
        <v/>
      </c>
      <c r="D313" s="107" t="str">
        <f t="shared" si="1"/>
        <v/>
      </c>
      <c r="E313" s="107"/>
      <c r="F313" s="107"/>
      <c r="G313" s="107"/>
      <c r="H313" s="107"/>
      <c r="I313" s="107"/>
    </row>
    <row r="314" spans="1:9" ht="15.75" customHeight="1" x14ac:dyDescent="0.25">
      <c r="A314" s="108">
        <v>44143</v>
      </c>
      <c r="B314" s="107" t="str">
        <f t="shared" si="7"/>
        <v>Söndag</v>
      </c>
      <c r="C314" s="107" t="str">
        <f t="shared" si="0"/>
        <v>Fars dag</v>
      </c>
      <c r="D314" s="107" t="str">
        <f t="shared" si="1"/>
        <v>Fars dag</v>
      </c>
      <c r="E314" s="107"/>
      <c r="F314" s="107"/>
      <c r="G314" s="107"/>
      <c r="H314" s="107"/>
      <c r="I314" s="107"/>
    </row>
    <row r="315" spans="1:9" ht="15.75" customHeight="1" x14ac:dyDescent="0.25">
      <c r="A315" s="108">
        <v>44144</v>
      </c>
      <c r="B315" s="107" t="str">
        <f t="shared" si="7"/>
        <v>Måndag</v>
      </c>
      <c r="C315" s="107" t="str">
        <f t="shared" si="0"/>
        <v/>
      </c>
      <c r="D315" s="107" t="str">
        <f t="shared" si="1"/>
        <v/>
      </c>
      <c r="E315" s="107" t="s">
        <v>201</v>
      </c>
      <c r="F315" s="107"/>
      <c r="G315" s="107"/>
      <c r="H315" s="107"/>
      <c r="I315" s="107"/>
    </row>
    <row r="316" spans="1:9" ht="15.75" customHeight="1" x14ac:dyDescent="0.25">
      <c r="A316" s="108">
        <v>44145</v>
      </c>
      <c r="B316" s="107" t="str">
        <f t="shared" si="7"/>
        <v>Tisdag</v>
      </c>
      <c r="C316" s="107" t="str">
        <f t="shared" si="0"/>
        <v/>
      </c>
      <c r="D316" s="107" t="str">
        <f t="shared" si="1"/>
        <v/>
      </c>
      <c r="E316" s="107"/>
      <c r="F316" s="107"/>
      <c r="G316" s="107"/>
      <c r="H316" s="107"/>
      <c r="I316" s="107"/>
    </row>
    <row r="317" spans="1:9" ht="15.75" customHeight="1" x14ac:dyDescent="0.25">
      <c r="A317" s="108">
        <v>44146</v>
      </c>
      <c r="B317" s="107" t="str">
        <f t="shared" si="7"/>
        <v>Onsdag</v>
      </c>
      <c r="C317" s="107" t="str">
        <f t="shared" si="0"/>
        <v/>
      </c>
      <c r="D317" s="107" t="str">
        <f t="shared" si="1"/>
        <v/>
      </c>
      <c r="E317" s="107"/>
      <c r="F317" s="107"/>
      <c r="G317" s="107"/>
      <c r="H317" s="107"/>
      <c r="I317" s="107"/>
    </row>
    <row r="318" spans="1:9" ht="15.75" customHeight="1" x14ac:dyDescent="0.25">
      <c r="A318" s="108">
        <v>44147</v>
      </c>
      <c r="B318" s="107" t="str">
        <f t="shared" si="7"/>
        <v>Torsdag</v>
      </c>
      <c r="C318" s="107" t="str">
        <f t="shared" si="0"/>
        <v/>
      </c>
      <c r="D318" s="107" t="str">
        <f t="shared" si="1"/>
        <v/>
      </c>
      <c r="E318" s="107"/>
      <c r="F318" s="107"/>
      <c r="G318" s="107"/>
      <c r="H318" s="107"/>
      <c r="I318" s="107"/>
    </row>
    <row r="319" spans="1:9" ht="15.75" customHeight="1" x14ac:dyDescent="0.25">
      <c r="A319" s="108">
        <v>44148</v>
      </c>
      <c r="B319" s="107" t="str">
        <f t="shared" si="7"/>
        <v>Fredag</v>
      </c>
      <c r="C319" s="107" t="str">
        <f t="shared" si="0"/>
        <v/>
      </c>
      <c r="D319" s="107" t="str">
        <f t="shared" si="1"/>
        <v/>
      </c>
      <c r="E319" s="107"/>
      <c r="F319" s="107"/>
      <c r="G319" s="107"/>
      <c r="H319" s="107"/>
      <c r="I319" s="107"/>
    </row>
    <row r="320" spans="1:9" ht="15.75" customHeight="1" x14ac:dyDescent="0.25">
      <c r="A320" s="108">
        <v>44149</v>
      </c>
      <c r="B320" s="107" t="str">
        <f t="shared" si="7"/>
        <v>Lördag</v>
      </c>
      <c r="C320" s="107" t="str">
        <f t="shared" si="0"/>
        <v/>
      </c>
      <c r="D320" s="107" t="str">
        <f t="shared" si="1"/>
        <v/>
      </c>
      <c r="E320" s="107"/>
      <c r="F320" s="107"/>
      <c r="G320" s="107"/>
      <c r="H320" s="107"/>
      <c r="I320" s="107"/>
    </row>
    <row r="321" spans="1:9" ht="15.75" customHeight="1" x14ac:dyDescent="0.25">
      <c r="A321" s="108">
        <v>44150</v>
      </c>
      <c r="B321" s="107" t="str">
        <f t="shared" si="7"/>
        <v>Söndag</v>
      </c>
      <c r="C321" s="107" t="str">
        <f t="shared" si="0"/>
        <v/>
      </c>
      <c r="D321" s="107" t="str">
        <f t="shared" si="1"/>
        <v/>
      </c>
      <c r="E321" s="107"/>
      <c r="F321" s="107"/>
      <c r="G321" s="107"/>
      <c r="H321" s="107"/>
      <c r="I321" s="107"/>
    </row>
    <row r="322" spans="1:9" ht="15.75" customHeight="1" x14ac:dyDescent="0.25">
      <c r="A322" s="108">
        <v>44151</v>
      </c>
      <c r="B322" s="107" t="str">
        <f t="shared" si="7"/>
        <v>Måndag</v>
      </c>
      <c r="C322" s="107" t="str">
        <f t="shared" si="0"/>
        <v/>
      </c>
      <c r="D322" s="107" t="str">
        <f t="shared" si="1"/>
        <v/>
      </c>
      <c r="E322" s="107" t="s">
        <v>202</v>
      </c>
      <c r="F322" s="107"/>
      <c r="G322" s="107"/>
      <c r="H322" s="107"/>
      <c r="I322" s="107"/>
    </row>
    <row r="323" spans="1:9" ht="15.75" customHeight="1" x14ac:dyDescent="0.25">
      <c r="A323" s="108">
        <v>44152</v>
      </c>
      <c r="B323" s="107" t="str">
        <f t="shared" si="7"/>
        <v>Tisdag</v>
      </c>
      <c r="C323" s="107" t="str">
        <f t="shared" si="0"/>
        <v/>
      </c>
      <c r="D323" s="107" t="str">
        <f t="shared" si="1"/>
        <v/>
      </c>
      <c r="E323" s="107"/>
      <c r="F323" s="107"/>
      <c r="G323" s="107"/>
      <c r="H323" s="107"/>
      <c r="I323" s="107"/>
    </row>
    <row r="324" spans="1:9" ht="15.75" customHeight="1" x14ac:dyDescent="0.25">
      <c r="A324" s="108">
        <v>44153</v>
      </c>
      <c r="B324" s="107" t="str">
        <f t="shared" ref="B324:B367" si="8">VLOOKUP(WEEKDAY(A324,2),$F$2:$G$8,2,FALSE)</f>
        <v>Onsdag</v>
      </c>
      <c r="C324" s="107" t="str">
        <f t="shared" si="0"/>
        <v/>
      </c>
      <c r="D324" s="107" t="str">
        <f t="shared" si="1"/>
        <v/>
      </c>
      <c r="E324" s="107"/>
      <c r="F324" s="107"/>
      <c r="G324" s="107"/>
      <c r="H324" s="107"/>
      <c r="I324" s="107"/>
    </row>
    <row r="325" spans="1:9" ht="15.75" customHeight="1" x14ac:dyDescent="0.25">
      <c r="A325" s="108">
        <v>44154</v>
      </c>
      <c r="B325" s="107" t="str">
        <f t="shared" si="8"/>
        <v>Torsdag</v>
      </c>
      <c r="C325" s="107" t="str">
        <f t="shared" si="0"/>
        <v/>
      </c>
      <c r="D325" s="107" t="str">
        <f t="shared" si="1"/>
        <v/>
      </c>
      <c r="E325" s="107"/>
      <c r="F325" s="107"/>
      <c r="G325" s="107"/>
      <c r="H325" s="107"/>
      <c r="I325" s="107"/>
    </row>
    <row r="326" spans="1:9" ht="15.75" customHeight="1" x14ac:dyDescent="0.25">
      <c r="A326" s="108">
        <v>44155</v>
      </c>
      <c r="B326" s="107" t="str">
        <f t="shared" si="8"/>
        <v>Fredag</v>
      </c>
      <c r="C326" s="107" t="str">
        <f t="shared" si="0"/>
        <v/>
      </c>
      <c r="D326" s="107" t="str">
        <f t="shared" si="1"/>
        <v/>
      </c>
      <c r="E326" s="107"/>
      <c r="F326" s="107"/>
      <c r="G326" s="107"/>
      <c r="H326" s="107"/>
      <c r="I326" s="107"/>
    </row>
    <row r="327" spans="1:9" ht="15.75" customHeight="1" x14ac:dyDescent="0.25">
      <c r="A327" s="108">
        <v>44156</v>
      </c>
      <c r="B327" s="107" t="str">
        <f t="shared" si="8"/>
        <v>Lördag</v>
      </c>
      <c r="C327" s="107" t="str">
        <f t="shared" si="0"/>
        <v/>
      </c>
      <c r="D327" s="107" t="str">
        <f t="shared" si="1"/>
        <v/>
      </c>
      <c r="E327" s="107"/>
      <c r="F327" s="107"/>
      <c r="G327" s="107"/>
      <c r="H327" s="107"/>
      <c r="I327" s="107"/>
    </row>
    <row r="328" spans="1:9" ht="15.75" customHeight="1" x14ac:dyDescent="0.25">
      <c r="A328" s="108">
        <v>44157</v>
      </c>
      <c r="B328" s="107" t="str">
        <f t="shared" si="8"/>
        <v>Söndag</v>
      </c>
      <c r="C328" s="107" t="str">
        <f t="shared" si="0"/>
        <v/>
      </c>
      <c r="D328" s="107" t="str">
        <f t="shared" si="1"/>
        <v/>
      </c>
      <c r="E328" s="107"/>
      <c r="F328" s="107"/>
      <c r="G328" s="107"/>
      <c r="H328" s="107"/>
      <c r="I328" s="107"/>
    </row>
    <row r="329" spans="1:9" ht="15.75" customHeight="1" x14ac:dyDescent="0.25">
      <c r="A329" s="108">
        <v>44158</v>
      </c>
      <c r="B329" s="107" t="str">
        <f t="shared" si="8"/>
        <v>Måndag</v>
      </c>
      <c r="C329" s="107" t="str">
        <f t="shared" si="0"/>
        <v/>
      </c>
      <c r="D329" s="107" t="str">
        <f t="shared" si="1"/>
        <v/>
      </c>
      <c r="E329" s="107" t="s">
        <v>203</v>
      </c>
      <c r="F329" s="107"/>
      <c r="G329" s="107"/>
      <c r="H329" s="107"/>
      <c r="I329" s="107"/>
    </row>
    <row r="330" spans="1:9" ht="15.75" customHeight="1" x14ac:dyDescent="0.25">
      <c r="A330" s="108">
        <v>44159</v>
      </c>
      <c r="B330" s="107" t="str">
        <f t="shared" si="8"/>
        <v>Tisdag</v>
      </c>
      <c r="C330" s="107" t="str">
        <f t="shared" si="0"/>
        <v/>
      </c>
      <c r="D330" s="107" t="str">
        <f t="shared" si="1"/>
        <v/>
      </c>
      <c r="E330" s="107"/>
      <c r="F330" s="107"/>
      <c r="G330" s="107"/>
      <c r="H330" s="107"/>
      <c r="I330" s="107"/>
    </row>
    <row r="331" spans="1:9" ht="15.75" customHeight="1" x14ac:dyDescent="0.25">
      <c r="A331" s="108">
        <v>44160</v>
      </c>
      <c r="B331" s="107" t="str">
        <f t="shared" si="8"/>
        <v>Onsdag</v>
      </c>
      <c r="C331" s="107" t="str">
        <f t="shared" si="0"/>
        <v/>
      </c>
      <c r="D331" s="107" t="str">
        <f t="shared" si="1"/>
        <v/>
      </c>
      <c r="E331" s="107"/>
      <c r="F331" s="107"/>
      <c r="G331" s="107"/>
      <c r="H331" s="107"/>
      <c r="I331" s="107"/>
    </row>
    <row r="332" spans="1:9" ht="15.75" customHeight="1" x14ac:dyDescent="0.25">
      <c r="A332" s="108">
        <v>44161</v>
      </c>
      <c r="B332" s="107" t="str">
        <f t="shared" si="8"/>
        <v>Torsdag</v>
      </c>
      <c r="C332" s="107" t="str">
        <f t="shared" si="0"/>
        <v/>
      </c>
      <c r="D332" s="107" t="str">
        <f t="shared" si="1"/>
        <v/>
      </c>
      <c r="E332" s="107"/>
      <c r="F332" s="107"/>
      <c r="G332" s="107"/>
      <c r="H332" s="107"/>
      <c r="I332" s="107"/>
    </row>
    <row r="333" spans="1:9" ht="15.75" customHeight="1" x14ac:dyDescent="0.25">
      <c r="A333" s="108">
        <v>44162</v>
      </c>
      <c r="B333" s="107" t="str">
        <f t="shared" si="8"/>
        <v>Fredag</v>
      </c>
      <c r="C333" s="107" t="str">
        <f t="shared" si="0"/>
        <v/>
      </c>
      <c r="D333" s="107" t="str">
        <f t="shared" si="1"/>
        <v/>
      </c>
      <c r="E333" s="107"/>
      <c r="F333" s="107"/>
      <c r="G333" s="107"/>
      <c r="H333" s="107"/>
      <c r="I333" s="107"/>
    </row>
    <row r="334" spans="1:9" ht="15.75" customHeight="1" x14ac:dyDescent="0.25">
      <c r="A334" s="108">
        <v>44163</v>
      </c>
      <c r="B334" s="107" t="str">
        <f t="shared" si="8"/>
        <v>Lördag</v>
      </c>
      <c r="C334" s="107" t="str">
        <f t="shared" si="0"/>
        <v/>
      </c>
      <c r="D334" s="107" t="str">
        <f t="shared" si="1"/>
        <v/>
      </c>
      <c r="E334" s="107"/>
      <c r="F334" s="107"/>
      <c r="G334" s="107"/>
      <c r="H334" s="107"/>
      <c r="I334" s="107"/>
    </row>
    <row r="335" spans="1:9" ht="15.75" customHeight="1" x14ac:dyDescent="0.25">
      <c r="A335" s="108">
        <v>44164</v>
      </c>
      <c r="B335" s="107" t="str">
        <f t="shared" si="8"/>
        <v>Söndag</v>
      </c>
      <c r="C335" s="107" t="str">
        <f t="shared" si="0"/>
        <v/>
      </c>
      <c r="D335" s="107" t="str">
        <f t="shared" si="1"/>
        <v/>
      </c>
      <c r="E335" s="107"/>
      <c r="F335" s="107"/>
      <c r="G335" s="107"/>
      <c r="H335" s="107"/>
      <c r="I335" s="107"/>
    </row>
    <row r="336" spans="1:9" ht="15.75" customHeight="1" x14ac:dyDescent="0.25">
      <c r="A336" s="108">
        <v>44165</v>
      </c>
      <c r="B336" s="107" t="str">
        <f t="shared" si="8"/>
        <v>Måndag</v>
      </c>
      <c r="C336" s="107" t="str">
        <f t="shared" si="0"/>
        <v/>
      </c>
      <c r="D336" s="107" t="str">
        <f t="shared" si="1"/>
        <v/>
      </c>
      <c r="E336" s="107" t="s">
        <v>204</v>
      </c>
      <c r="F336" s="107"/>
      <c r="G336" s="107"/>
      <c r="H336" s="107"/>
      <c r="I336" s="107"/>
    </row>
    <row r="337" spans="1:9" ht="15.75" customHeight="1" x14ac:dyDescent="0.25">
      <c r="A337" s="108">
        <v>44166</v>
      </c>
      <c r="B337" s="107" t="str">
        <f t="shared" si="8"/>
        <v>Tisdag</v>
      </c>
      <c r="C337" s="107" t="str">
        <f t="shared" si="0"/>
        <v/>
      </c>
      <c r="D337" s="107" t="str">
        <f t="shared" si="1"/>
        <v/>
      </c>
      <c r="E337" s="107"/>
      <c r="F337" s="107"/>
      <c r="G337" s="107"/>
      <c r="H337" s="107"/>
      <c r="I337" s="107"/>
    </row>
    <row r="338" spans="1:9" ht="15.75" customHeight="1" x14ac:dyDescent="0.25">
      <c r="A338" s="108">
        <v>44167</v>
      </c>
      <c r="B338" s="107" t="str">
        <f t="shared" si="8"/>
        <v>Onsdag</v>
      </c>
      <c r="C338" s="107" t="str">
        <f t="shared" si="0"/>
        <v/>
      </c>
      <c r="D338" s="107" t="str">
        <f t="shared" si="1"/>
        <v/>
      </c>
      <c r="E338" s="107"/>
      <c r="F338" s="107"/>
      <c r="G338" s="107"/>
      <c r="H338" s="107"/>
      <c r="I338" s="107"/>
    </row>
    <row r="339" spans="1:9" ht="15.75" customHeight="1" x14ac:dyDescent="0.25">
      <c r="A339" s="108">
        <v>44168</v>
      </c>
      <c r="B339" s="107" t="str">
        <f t="shared" si="8"/>
        <v>Torsdag</v>
      </c>
      <c r="C339" s="107" t="str">
        <f t="shared" si="0"/>
        <v/>
      </c>
      <c r="D339" s="107" t="str">
        <f t="shared" si="1"/>
        <v/>
      </c>
      <c r="E339" s="107"/>
      <c r="F339" s="107"/>
      <c r="G339" s="107"/>
      <c r="H339" s="107"/>
      <c r="I339" s="107"/>
    </row>
    <row r="340" spans="1:9" ht="15.75" customHeight="1" x14ac:dyDescent="0.25">
      <c r="A340" s="108">
        <v>44169</v>
      </c>
      <c r="B340" s="107" t="str">
        <f t="shared" si="8"/>
        <v>Fredag</v>
      </c>
      <c r="C340" s="107" t="str">
        <f t="shared" si="0"/>
        <v/>
      </c>
      <c r="D340" s="107" t="str">
        <f t="shared" si="1"/>
        <v/>
      </c>
      <c r="E340" s="107"/>
      <c r="F340" s="107"/>
      <c r="G340" s="107"/>
      <c r="H340" s="107"/>
      <c r="I340" s="107"/>
    </row>
    <row r="341" spans="1:9" ht="15.75" customHeight="1" x14ac:dyDescent="0.25">
      <c r="A341" s="108">
        <v>44170</v>
      </c>
      <c r="B341" s="107" t="str">
        <f t="shared" si="8"/>
        <v>Lördag</v>
      </c>
      <c r="C341" s="107" t="str">
        <f t="shared" si="0"/>
        <v/>
      </c>
      <c r="D341" s="107" t="str">
        <f t="shared" si="1"/>
        <v/>
      </c>
      <c r="E341" s="107"/>
      <c r="F341" s="107"/>
      <c r="G341" s="107"/>
      <c r="H341" s="107"/>
      <c r="I341" s="107"/>
    </row>
    <row r="342" spans="1:9" ht="15.75" customHeight="1" x14ac:dyDescent="0.25">
      <c r="A342" s="108">
        <v>44171</v>
      </c>
      <c r="B342" s="107" t="str">
        <f t="shared" si="8"/>
        <v>Söndag</v>
      </c>
      <c r="C342" s="107" t="str">
        <f t="shared" si="0"/>
        <v/>
      </c>
      <c r="D342" s="107" t="str">
        <f t="shared" si="1"/>
        <v/>
      </c>
      <c r="E342" s="107"/>
      <c r="F342" s="107"/>
      <c r="G342" s="107"/>
      <c r="H342" s="107"/>
      <c r="I342" s="107"/>
    </row>
    <row r="343" spans="1:9" ht="15.75" customHeight="1" x14ac:dyDescent="0.25">
      <c r="A343" s="108">
        <v>44172</v>
      </c>
      <c r="B343" s="107" t="str">
        <f t="shared" si="8"/>
        <v>Måndag</v>
      </c>
      <c r="C343" s="107" t="str">
        <f t="shared" si="0"/>
        <v/>
      </c>
      <c r="D343" s="107" t="str">
        <f t="shared" si="1"/>
        <v/>
      </c>
      <c r="E343" s="107" t="s">
        <v>205</v>
      </c>
      <c r="F343" s="107"/>
      <c r="G343" s="107"/>
      <c r="H343" s="107"/>
      <c r="I343" s="107"/>
    </row>
    <row r="344" spans="1:9" ht="15.75" customHeight="1" x14ac:dyDescent="0.25">
      <c r="A344" s="108">
        <v>44173</v>
      </c>
      <c r="B344" s="107" t="str">
        <f t="shared" si="8"/>
        <v>Tisdag</v>
      </c>
      <c r="C344" s="107" t="str">
        <f t="shared" si="0"/>
        <v/>
      </c>
      <c r="D344" s="107" t="str">
        <f t="shared" si="1"/>
        <v/>
      </c>
      <c r="E344" s="107"/>
      <c r="F344" s="107"/>
      <c r="G344" s="107"/>
      <c r="H344" s="107"/>
      <c r="I344" s="107"/>
    </row>
    <row r="345" spans="1:9" ht="15.75" customHeight="1" x14ac:dyDescent="0.25">
      <c r="A345" s="108">
        <v>44174</v>
      </c>
      <c r="B345" s="107" t="str">
        <f t="shared" si="8"/>
        <v>Onsdag</v>
      </c>
      <c r="C345" s="107" t="str">
        <f t="shared" si="0"/>
        <v/>
      </c>
      <c r="D345" s="107" t="str">
        <f t="shared" si="1"/>
        <v/>
      </c>
      <c r="E345" s="107"/>
      <c r="F345" s="107"/>
      <c r="G345" s="107"/>
      <c r="H345" s="107"/>
      <c r="I345" s="107"/>
    </row>
    <row r="346" spans="1:9" ht="15.75" customHeight="1" x14ac:dyDescent="0.25">
      <c r="A346" s="108">
        <v>44175</v>
      </c>
      <c r="B346" s="107" t="str">
        <f t="shared" si="8"/>
        <v>Torsdag</v>
      </c>
      <c r="C346" s="107" t="str">
        <f t="shared" si="0"/>
        <v/>
      </c>
      <c r="D346" s="107" t="str">
        <f t="shared" si="1"/>
        <v/>
      </c>
      <c r="E346" s="107"/>
      <c r="F346" s="107"/>
      <c r="G346" s="107"/>
      <c r="H346" s="107"/>
      <c r="I346" s="107"/>
    </row>
    <row r="347" spans="1:9" ht="15.75" customHeight="1" x14ac:dyDescent="0.25">
      <c r="A347" s="108">
        <v>44176</v>
      </c>
      <c r="B347" s="107" t="str">
        <f t="shared" si="8"/>
        <v>Fredag</v>
      </c>
      <c r="C347" s="107" t="str">
        <f t="shared" si="0"/>
        <v/>
      </c>
      <c r="D347" s="107" t="str">
        <f t="shared" si="1"/>
        <v/>
      </c>
      <c r="E347" s="107"/>
      <c r="F347" s="107"/>
      <c r="G347" s="107"/>
      <c r="H347" s="107"/>
      <c r="I347" s="107"/>
    </row>
    <row r="348" spans="1:9" ht="15.75" customHeight="1" x14ac:dyDescent="0.25">
      <c r="A348" s="108">
        <v>44177</v>
      </c>
      <c r="B348" s="107" t="str">
        <f t="shared" si="8"/>
        <v>Lördag</v>
      </c>
      <c r="C348" s="107" t="str">
        <f t="shared" si="0"/>
        <v/>
      </c>
      <c r="D348" s="107" t="str">
        <f t="shared" si="1"/>
        <v/>
      </c>
      <c r="E348" s="107"/>
      <c r="F348" s="107"/>
      <c r="G348" s="107"/>
      <c r="H348" s="107"/>
      <c r="I348" s="107"/>
    </row>
    <row r="349" spans="1:9" ht="15.75" customHeight="1" x14ac:dyDescent="0.25">
      <c r="A349" s="108">
        <v>44178</v>
      </c>
      <c r="B349" s="107" t="str">
        <f t="shared" si="8"/>
        <v>Söndag</v>
      </c>
      <c r="C349" s="107" t="str">
        <f t="shared" si="0"/>
        <v>Lucia</v>
      </c>
      <c r="D349" s="107" t="str">
        <f t="shared" si="1"/>
        <v>Lucia</v>
      </c>
      <c r="E349" s="107"/>
      <c r="F349" s="107"/>
      <c r="G349" s="107"/>
      <c r="H349" s="107"/>
      <c r="I349" s="107"/>
    </row>
    <row r="350" spans="1:9" ht="15.75" customHeight="1" x14ac:dyDescent="0.25">
      <c r="A350" s="108">
        <v>44179</v>
      </c>
      <c r="B350" s="107" t="str">
        <f t="shared" si="8"/>
        <v>Måndag</v>
      </c>
      <c r="C350" s="107" t="str">
        <f t="shared" si="0"/>
        <v/>
      </c>
      <c r="D350" s="107" t="str">
        <f t="shared" si="1"/>
        <v/>
      </c>
      <c r="E350" s="107" t="s">
        <v>206</v>
      </c>
      <c r="F350" s="107"/>
      <c r="G350" s="107"/>
      <c r="H350" s="107"/>
      <c r="I350" s="107"/>
    </row>
    <row r="351" spans="1:9" ht="15.75" customHeight="1" x14ac:dyDescent="0.25">
      <c r="A351" s="108">
        <v>44180</v>
      </c>
      <c r="B351" s="107" t="str">
        <f t="shared" si="8"/>
        <v>Tisdag</v>
      </c>
      <c r="C351" s="107" t="str">
        <f t="shared" si="0"/>
        <v/>
      </c>
      <c r="D351" s="107" t="str">
        <f t="shared" si="1"/>
        <v/>
      </c>
      <c r="E351" s="107"/>
      <c r="F351" s="107"/>
      <c r="G351" s="107"/>
      <c r="H351" s="107"/>
      <c r="I351" s="107"/>
    </row>
    <row r="352" spans="1:9" ht="15.75" customHeight="1" x14ac:dyDescent="0.25">
      <c r="A352" s="108">
        <v>44181</v>
      </c>
      <c r="B352" s="107" t="str">
        <f t="shared" si="8"/>
        <v>Onsdag</v>
      </c>
      <c r="C352" s="107" t="str">
        <f t="shared" si="0"/>
        <v/>
      </c>
      <c r="D352" s="107" t="str">
        <f t="shared" si="1"/>
        <v/>
      </c>
      <c r="E352" s="107"/>
      <c r="F352" s="107"/>
      <c r="G352" s="107"/>
      <c r="H352" s="107"/>
      <c r="I352" s="107"/>
    </row>
    <row r="353" spans="1:9" ht="15.75" customHeight="1" x14ac:dyDescent="0.25">
      <c r="A353" s="108">
        <v>44182</v>
      </c>
      <c r="B353" s="107" t="str">
        <f t="shared" si="8"/>
        <v>Torsdag</v>
      </c>
      <c r="C353" s="107" t="str">
        <f t="shared" si="0"/>
        <v/>
      </c>
      <c r="D353" s="107" t="str">
        <f t="shared" si="1"/>
        <v/>
      </c>
      <c r="E353" s="107"/>
      <c r="F353" s="107"/>
      <c r="G353" s="107"/>
      <c r="H353" s="107"/>
      <c r="I353" s="107"/>
    </row>
    <row r="354" spans="1:9" ht="15.75" customHeight="1" x14ac:dyDescent="0.25">
      <c r="A354" s="108">
        <v>44183</v>
      </c>
      <c r="B354" s="107" t="str">
        <f t="shared" si="8"/>
        <v>Fredag</v>
      </c>
      <c r="C354" s="107" t="str">
        <f t="shared" si="0"/>
        <v/>
      </c>
      <c r="D354" s="107" t="str">
        <f t="shared" si="1"/>
        <v/>
      </c>
      <c r="E354" s="107"/>
      <c r="F354" s="107"/>
      <c r="G354" s="107"/>
      <c r="H354" s="107"/>
      <c r="I354" s="107"/>
    </row>
    <row r="355" spans="1:9" ht="15.75" customHeight="1" x14ac:dyDescent="0.25">
      <c r="A355" s="108">
        <v>44184</v>
      </c>
      <c r="B355" s="107" t="str">
        <f t="shared" si="8"/>
        <v>Lördag</v>
      </c>
      <c r="C355" s="107" t="str">
        <f t="shared" si="0"/>
        <v/>
      </c>
      <c r="D355" s="107" t="str">
        <f t="shared" si="1"/>
        <v/>
      </c>
      <c r="E355" s="107"/>
      <c r="F355" s="107"/>
      <c r="G355" s="107"/>
      <c r="H355" s="107"/>
      <c r="I355" s="107"/>
    </row>
    <row r="356" spans="1:9" ht="15.75" customHeight="1" x14ac:dyDescent="0.25">
      <c r="A356" s="108">
        <v>44185</v>
      </c>
      <c r="B356" s="107" t="str">
        <f t="shared" si="8"/>
        <v>Söndag</v>
      </c>
      <c r="C356" s="107" t="str">
        <f t="shared" si="0"/>
        <v/>
      </c>
      <c r="D356" s="107" t="str">
        <f t="shared" si="1"/>
        <v/>
      </c>
      <c r="E356" s="107"/>
      <c r="F356" s="107"/>
      <c r="G356" s="107"/>
      <c r="H356" s="107"/>
      <c r="I356" s="107"/>
    </row>
    <row r="357" spans="1:9" ht="15.75" customHeight="1" x14ac:dyDescent="0.25">
      <c r="A357" s="108">
        <v>44186</v>
      </c>
      <c r="B357" s="107" t="str">
        <f t="shared" si="8"/>
        <v>Måndag</v>
      </c>
      <c r="C357" s="107" t="str">
        <f t="shared" si="0"/>
        <v/>
      </c>
      <c r="D357" s="107" t="str">
        <f t="shared" si="1"/>
        <v/>
      </c>
      <c r="E357" s="107" t="s">
        <v>207</v>
      </c>
      <c r="F357" s="107"/>
      <c r="G357" s="107"/>
      <c r="H357" s="107"/>
      <c r="I357" s="107"/>
    </row>
    <row r="358" spans="1:9" ht="15.75" customHeight="1" x14ac:dyDescent="0.25">
      <c r="A358" s="108">
        <v>44187</v>
      </c>
      <c r="B358" s="107" t="str">
        <f t="shared" si="8"/>
        <v>Tisdag</v>
      </c>
      <c r="C358" s="107" t="str">
        <f t="shared" si="0"/>
        <v/>
      </c>
      <c r="D358" s="107" t="str">
        <f t="shared" si="1"/>
        <v/>
      </c>
      <c r="E358" s="107"/>
      <c r="F358" s="107"/>
      <c r="G358" s="107"/>
      <c r="H358" s="107"/>
      <c r="I358" s="107"/>
    </row>
    <row r="359" spans="1:9" ht="15.75" customHeight="1" x14ac:dyDescent="0.25">
      <c r="A359" s="108">
        <v>44188</v>
      </c>
      <c r="B359" s="107" t="str">
        <f t="shared" si="8"/>
        <v>Onsdag</v>
      </c>
      <c r="C359" s="107" t="str">
        <f t="shared" si="0"/>
        <v/>
      </c>
      <c r="D359" s="107" t="str">
        <f t="shared" si="1"/>
        <v/>
      </c>
      <c r="E359" s="107"/>
      <c r="F359" s="107"/>
      <c r="G359" s="107"/>
      <c r="H359" s="107"/>
      <c r="I359" s="107"/>
    </row>
    <row r="360" spans="1:9" ht="15.75" customHeight="1" x14ac:dyDescent="0.25">
      <c r="A360" s="108">
        <v>44189</v>
      </c>
      <c r="B360" s="107" t="str">
        <f t="shared" si="8"/>
        <v>Torsdag</v>
      </c>
      <c r="C360" s="107" t="str">
        <f t="shared" si="0"/>
        <v>Julafton</v>
      </c>
      <c r="D360" s="107" t="str">
        <f t="shared" si="1"/>
        <v>Julafton</v>
      </c>
      <c r="E360" s="107"/>
      <c r="F360" s="107"/>
      <c r="G360" s="107"/>
      <c r="H360" s="107"/>
      <c r="I360" s="107"/>
    </row>
    <row r="361" spans="1:9" ht="15.75" customHeight="1" x14ac:dyDescent="0.25">
      <c r="A361" s="108">
        <v>44190</v>
      </c>
      <c r="B361" s="107" t="str">
        <f t="shared" si="8"/>
        <v>Fredag</v>
      </c>
      <c r="C361" s="107" t="str">
        <f t="shared" si="0"/>
        <v>Juldagen</v>
      </c>
      <c r="D361" s="107" t="str">
        <f t="shared" si="1"/>
        <v>Juldagen</v>
      </c>
      <c r="E361" s="107"/>
      <c r="F361" s="107"/>
      <c r="G361" s="107"/>
      <c r="H361" s="107"/>
      <c r="I361" s="107"/>
    </row>
    <row r="362" spans="1:9" ht="15.75" customHeight="1" x14ac:dyDescent="0.25">
      <c r="A362" s="108">
        <v>44191</v>
      </c>
      <c r="B362" s="107" t="str">
        <f t="shared" si="8"/>
        <v>Lördag</v>
      </c>
      <c r="C362" s="107" t="str">
        <f t="shared" si="0"/>
        <v>Annandag jul</v>
      </c>
      <c r="D362" s="107" t="str">
        <f t="shared" si="1"/>
        <v>Annand jul</v>
      </c>
      <c r="E362" s="107"/>
      <c r="F362" s="107"/>
      <c r="G362" s="107"/>
      <c r="H362" s="107"/>
      <c r="I362" s="107"/>
    </row>
    <row r="363" spans="1:9" ht="15.75" customHeight="1" x14ac:dyDescent="0.25">
      <c r="A363" s="108">
        <v>44192</v>
      </c>
      <c r="B363" s="107" t="str">
        <f t="shared" si="8"/>
        <v>Söndag</v>
      </c>
      <c r="C363" s="107" t="str">
        <f t="shared" si="0"/>
        <v/>
      </c>
      <c r="D363" s="107" t="str">
        <f t="shared" si="1"/>
        <v/>
      </c>
      <c r="E363" s="107"/>
      <c r="F363" s="107"/>
      <c r="G363" s="107"/>
      <c r="H363" s="107"/>
      <c r="I363" s="107"/>
    </row>
    <row r="364" spans="1:9" ht="15.75" customHeight="1" x14ac:dyDescent="0.25">
      <c r="A364" s="108">
        <v>44193</v>
      </c>
      <c r="B364" s="107" t="str">
        <f t="shared" si="8"/>
        <v>Måndag</v>
      </c>
      <c r="C364" s="107" t="str">
        <f t="shared" si="0"/>
        <v/>
      </c>
      <c r="D364" s="107" t="str">
        <f t="shared" si="1"/>
        <v/>
      </c>
      <c r="E364" s="107" t="s">
        <v>215</v>
      </c>
      <c r="F364" s="107"/>
      <c r="G364" s="107"/>
      <c r="H364" s="107"/>
      <c r="I364" s="107"/>
    </row>
    <row r="365" spans="1:9" ht="15.75" customHeight="1" x14ac:dyDescent="0.25">
      <c r="A365" s="108">
        <v>44194</v>
      </c>
      <c r="B365" s="107" t="str">
        <f t="shared" si="8"/>
        <v>Tisdag</v>
      </c>
      <c r="C365" s="107" t="str">
        <f t="shared" si="0"/>
        <v/>
      </c>
      <c r="D365" s="107" t="str">
        <f t="shared" si="1"/>
        <v/>
      </c>
      <c r="E365" s="107"/>
      <c r="F365" s="107"/>
      <c r="G365" s="107"/>
      <c r="H365" s="107"/>
      <c r="I365" s="107"/>
    </row>
    <row r="366" spans="1:9" ht="15.75" customHeight="1" x14ac:dyDescent="0.25">
      <c r="A366" s="108">
        <v>44195</v>
      </c>
      <c r="B366" s="107" t="str">
        <f t="shared" si="8"/>
        <v>Onsdag</v>
      </c>
      <c r="C366" s="107" t="str">
        <f t="shared" si="0"/>
        <v/>
      </c>
      <c r="D366" s="107" t="str">
        <f t="shared" si="1"/>
        <v/>
      </c>
      <c r="E366" s="107"/>
      <c r="F366" s="107"/>
      <c r="G366" s="107"/>
      <c r="H366" s="107"/>
      <c r="I366" s="107"/>
    </row>
    <row r="367" spans="1:9" ht="15.75" customHeight="1" x14ac:dyDescent="0.25">
      <c r="A367" s="108">
        <v>44196</v>
      </c>
      <c r="B367" s="107" t="str">
        <f t="shared" si="8"/>
        <v>Torsdag</v>
      </c>
      <c r="C367" s="107" t="s">
        <v>162</v>
      </c>
      <c r="D367" s="107" t="s">
        <v>162</v>
      </c>
      <c r="F367" s="107"/>
      <c r="G367" s="107"/>
      <c r="H367" s="107"/>
      <c r="I367" s="107"/>
    </row>
  </sheetData>
  <mergeCells count="1">
    <mergeCell ref="F10:H10"/>
  </mergeCells>
  <printOptions gridLines="1"/>
  <pageMargins left="0.70866141732283472" right="0.43307086614173229" top="0.74803149606299213" bottom="0.74803149606299213"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showGridLines="0" workbookViewId="0">
      <pane ySplit="3" topLeftCell="A4" activePane="bottomLeft" state="frozen"/>
      <selection pane="bottomLeft" activeCell="A4" sqref="A4"/>
    </sheetView>
  </sheetViews>
  <sheetFormatPr defaultColWidth="14.42578125" defaultRowHeight="15" customHeight="1" x14ac:dyDescent="0.2"/>
  <cols>
    <col min="1" max="1" width="21.5703125" customWidth="1"/>
    <col min="2" max="2" width="8" customWidth="1"/>
    <col min="3" max="3" width="12.7109375" customWidth="1"/>
    <col min="4" max="4" width="15.140625" customWidth="1"/>
    <col min="5" max="5" width="11.140625" customWidth="1"/>
    <col min="6" max="6" width="11.28515625" customWidth="1"/>
    <col min="7" max="7" width="8.140625" customWidth="1"/>
  </cols>
  <sheetData>
    <row r="1" spans="1:7" ht="25.5" customHeight="1" x14ac:dyDescent="0.35">
      <c r="A1" s="172" t="s">
        <v>0</v>
      </c>
      <c r="B1" s="173"/>
      <c r="C1" s="173"/>
      <c r="D1" s="173"/>
      <c r="E1" s="173"/>
      <c r="F1" s="173"/>
      <c r="G1" s="173"/>
    </row>
    <row r="2" spans="1:7" ht="12.75" customHeight="1" x14ac:dyDescent="0.2">
      <c r="A2" s="174" t="s">
        <v>1</v>
      </c>
      <c r="B2" s="173"/>
      <c r="C2" s="173"/>
      <c r="D2" s="173"/>
      <c r="E2" s="173"/>
      <c r="F2" s="173"/>
      <c r="G2" s="173"/>
    </row>
    <row r="3" spans="1:7" ht="12.75" customHeight="1" x14ac:dyDescent="0.2">
      <c r="A3" s="5"/>
      <c r="B3" s="155"/>
      <c r="C3" s="155"/>
      <c r="D3" s="155"/>
      <c r="E3" s="155"/>
      <c r="F3" s="155"/>
      <c r="G3" s="156" t="s">
        <v>219</v>
      </c>
    </row>
    <row r="4" spans="1:7" ht="12.75" customHeight="1" x14ac:dyDescent="0.2">
      <c r="A4" s="11"/>
      <c r="B4" s="11"/>
      <c r="C4" s="11"/>
      <c r="D4" s="11"/>
      <c r="E4" s="11"/>
      <c r="F4" s="11"/>
      <c r="G4" s="11"/>
    </row>
    <row r="5" spans="1:7" ht="19.5" customHeight="1" x14ac:dyDescent="0.25">
      <c r="A5" s="182" t="s">
        <v>213</v>
      </c>
      <c r="B5" s="178"/>
      <c r="C5" s="178"/>
      <c r="D5" s="178"/>
      <c r="E5" s="178"/>
      <c r="F5" s="178"/>
      <c r="G5" s="179"/>
    </row>
    <row r="6" spans="1:7" ht="16.5" customHeight="1" x14ac:dyDescent="0.25">
      <c r="A6" s="182" t="s">
        <v>7</v>
      </c>
      <c r="B6" s="178"/>
      <c r="C6" s="178"/>
      <c r="D6" s="178"/>
      <c r="E6" s="178"/>
      <c r="F6" s="178"/>
      <c r="G6" s="179"/>
    </row>
    <row r="7" spans="1:7" ht="12.75" customHeight="1" x14ac:dyDescent="0.2">
      <c r="A7" s="11"/>
      <c r="B7" s="11"/>
      <c r="C7" s="11"/>
      <c r="D7" s="11"/>
      <c r="E7" s="11"/>
      <c r="F7" s="11"/>
      <c r="G7" s="11"/>
    </row>
    <row r="8" spans="1:7" ht="33" customHeight="1" x14ac:dyDescent="0.2">
      <c r="A8" s="177" t="s">
        <v>11</v>
      </c>
      <c r="B8" s="178"/>
      <c r="C8" s="178"/>
      <c r="D8" s="178"/>
      <c r="E8" s="178"/>
      <c r="F8" s="178"/>
      <c r="G8" s="179"/>
    </row>
    <row r="9" spans="1:7" ht="43.5" customHeight="1" x14ac:dyDescent="0.2">
      <c r="A9" s="177" t="s">
        <v>14</v>
      </c>
      <c r="B9" s="178"/>
      <c r="C9" s="178"/>
      <c r="D9" s="178"/>
      <c r="E9" s="178"/>
      <c r="F9" s="178"/>
      <c r="G9" s="179"/>
    </row>
    <row r="10" spans="1:7" ht="30.75" customHeight="1" x14ac:dyDescent="0.2">
      <c r="A10" s="177" t="s">
        <v>15</v>
      </c>
      <c r="B10" s="178"/>
      <c r="C10" s="178"/>
      <c r="D10" s="178"/>
      <c r="E10" s="178"/>
      <c r="F10" s="178"/>
      <c r="G10" s="179"/>
    </row>
    <row r="11" spans="1:7" ht="16.5" customHeight="1" x14ac:dyDescent="0.2">
      <c r="A11" s="177" t="s">
        <v>18</v>
      </c>
      <c r="B11" s="178"/>
      <c r="C11" s="178"/>
      <c r="D11" s="178"/>
      <c r="E11" s="178"/>
      <c r="F11" s="178"/>
      <c r="G11" s="179"/>
    </row>
    <row r="12" spans="1:7" ht="31.5" customHeight="1" x14ac:dyDescent="0.2">
      <c r="A12" s="177" t="s">
        <v>20</v>
      </c>
      <c r="B12" s="178"/>
      <c r="C12" s="178"/>
      <c r="D12" s="178"/>
      <c r="E12" s="178"/>
      <c r="F12" s="178"/>
      <c r="G12" s="179"/>
    </row>
    <row r="13" spans="1:7" ht="31.5" customHeight="1" x14ac:dyDescent="0.2">
      <c r="A13" s="177" t="s">
        <v>23</v>
      </c>
      <c r="B13" s="178"/>
      <c r="C13" s="178"/>
      <c r="D13" s="178"/>
      <c r="E13" s="178"/>
      <c r="F13" s="178"/>
      <c r="G13" s="179"/>
    </row>
    <row r="14" spans="1:7" ht="18" customHeight="1" x14ac:dyDescent="0.2">
      <c r="A14" s="177" t="s">
        <v>24</v>
      </c>
      <c r="B14" s="178"/>
      <c r="C14" s="178"/>
      <c r="D14" s="178"/>
      <c r="E14" s="178"/>
      <c r="F14" s="178"/>
      <c r="G14" s="179"/>
    </row>
    <row r="15" spans="1:7" ht="57.75" customHeight="1" x14ac:dyDescent="0.2">
      <c r="A15" s="177" t="s">
        <v>25</v>
      </c>
      <c r="B15" s="178"/>
      <c r="C15" s="178"/>
      <c r="D15" s="178"/>
      <c r="E15" s="178"/>
      <c r="F15" s="178"/>
      <c r="G15" s="179"/>
    </row>
    <row r="16" spans="1:7" ht="47.25" customHeight="1" x14ac:dyDescent="0.2">
      <c r="A16" s="177" t="s">
        <v>26</v>
      </c>
      <c r="B16" s="178"/>
      <c r="C16" s="178"/>
      <c r="D16" s="178"/>
      <c r="E16" s="178"/>
      <c r="F16" s="178"/>
      <c r="G16" s="179"/>
    </row>
    <row r="17" spans="1:7" ht="57" customHeight="1" x14ac:dyDescent="0.2">
      <c r="A17" s="177" t="s">
        <v>28</v>
      </c>
      <c r="B17" s="178"/>
      <c r="C17" s="178"/>
      <c r="D17" s="178"/>
      <c r="E17" s="178"/>
      <c r="F17" s="178"/>
      <c r="G17" s="179"/>
    </row>
    <row r="18" spans="1:7" ht="47.25" customHeight="1" x14ac:dyDescent="0.2">
      <c r="A18" s="177" t="s">
        <v>30</v>
      </c>
      <c r="B18" s="178"/>
      <c r="C18" s="178"/>
      <c r="D18" s="178"/>
      <c r="E18" s="178"/>
      <c r="F18" s="178"/>
      <c r="G18" s="179"/>
    </row>
    <row r="19" spans="1:7" ht="17.25" customHeight="1" x14ac:dyDescent="0.2">
      <c r="A19" s="177" t="s">
        <v>32</v>
      </c>
      <c r="B19" s="178"/>
      <c r="C19" s="178"/>
      <c r="D19" s="178"/>
      <c r="E19" s="178"/>
      <c r="F19" s="178"/>
      <c r="G19" s="179"/>
    </row>
    <row r="20" spans="1:7" ht="30" customHeight="1" x14ac:dyDescent="0.2">
      <c r="A20" s="177" t="s">
        <v>34</v>
      </c>
      <c r="B20" s="178"/>
      <c r="C20" s="178"/>
      <c r="D20" s="178"/>
      <c r="E20" s="178"/>
      <c r="F20" s="178"/>
      <c r="G20" s="179"/>
    </row>
    <row r="21" spans="1:7" ht="21.75" customHeight="1" x14ac:dyDescent="0.2">
      <c r="A21" s="180" t="s">
        <v>36</v>
      </c>
      <c r="B21" s="178"/>
      <c r="C21" s="178"/>
      <c r="D21" s="178"/>
      <c r="E21" s="178"/>
      <c r="F21" s="178"/>
      <c r="G21" s="179"/>
    </row>
    <row r="22" spans="1:7" ht="12.75" customHeight="1" x14ac:dyDescent="0.2">
      <c r="A22" s="181" t="s">
        <v>12</v>
      </c>
      <c r="B22" s="178"/>
      <c r="C22" s="178"/>
      <c r="D22" s="178"/>
      <c r="E22" s="178"/>
      <c r="F22" s="178"/>
      <c r="G22" s="179"/>
    </row>
  </sheetData>
  <sheetProtection algorithmName="SHA-512" hashValue="vN+wrrE5AHYC5s4zbR348pfJ8nMSFL3jZNDoFsyTyamKgyDXKYxOwn6vJp2/AGqWdhfGMwVR0rm4Hf4Lmt2w9g==" saltValue="cHJ/sOQ8rF76WMFJzup10g==" spinCount="100000" sheet="1" objects="1" scenarios="1"/>
  <mergeCells count="19">
    <mergeCell ref="A10:G10"/>
    <mergeCell ref="A11:G11"/>
    <mergeCell ref="A12:G12"/>
    <mergeCell ref="A14:G14"/>
    <mergeCell ref="A15:G15"/>
    <mergeCell ref="A9:G9"/>
    <mergeCell ref="A1:G1"/>
    <mergeCell ref="A2:G2"/>
    <mergeCell ref="A5:G5"/>
    <mergeCell ref="A6:G6"/>
    <mergeCell ref="A8:G8"/>
    <mergeCell ref="A20:G20"/>
    <mergeCell ref="A21:G21"/>
    <mergeCell ref="A22:G22"/>
    <mergeCell ref="A13:G13"/>
    <mergeCell ref="A19:G19"/>
    <mergeCell ref="A16:G16"/>
    <mergeCell ref="A17:G17"/>
    <mergeCell ref="A18:G18"/>
  </mergeCells>
  <hyperlinks>
    <hyperlink ref="A22" r:id="rId1" xr:uid="{00000000-0004-0000-0100-000000000000}"/>
    <hyperlink ref="G3" r:id="rId2" xr:uid="{87F80575-E1CF-4473-B4E1-F75076252225}"/>
  </hyperlinks>
  <pageMargins left="0.74803149606299213" right="0.74803149606299213" top="0.77" bottom="0.52" header="0.44" footer="0"/>
  <pageSetup paperSize="9" orientation="portrait" r:id="rId3"/>
  <headerFooter>
    <oddHeader>&amp;C&amp;F</oddHead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9"/>
  <sheetViews>
    <sheetView showGridLines="0" workbookViewId="0">
      <pane ySplit="3" topLeftCell="A4" activePane="bottomLeft" state="frozen"/>
      <selection pane="bottomLeft" activeCell="C6" sqref="C6:F6"/>
    </sheetView>
  </sheetViews>
  <sheetFormatPr defaultColWidth="14.42578125" defaultRowHeight="15" customHeight="1" x14ac:dyDescent="0.2"/>
  <cols>
    <col min="1" max="1" width="14.42578125" customWidth="1"/>
    <col min="2" max="2" width="13.7109375" customWidth="1"/>
    <col min="3" max="3" width="9.7109375" customWidth="1"/>
    <col min="4" max="4" width="12.7109375" customWidth="1"/>
    <col min="5" max="5" width="15.140625" customWidth="1"/>
    <col min="6" max="6" width="11.140625" customWidth="1"/>
    <col min="7" max="7" width="11.28515625" customWidth="1"/>
  </cols>
  <sheetData>
    <row r="1" spans="1:7" ht="25.5" customHeight="1" x14ac:dyDescent="0.35">
      <c r="A1" s="1"/>
      <c r="B1" s="172" t="s">
        <v>0</v>
      </c>
      <c r="C1" s="173"/>
      <c r="D1" s="173"/>
      <c r="E1" s="173"/>
      <c r="F1" s="173"/>
      <c r="G1" s="154" t="s">
        <v>219</v>
      </c>
    </row>
    <row r="2" spans="1:7" ht="14.25" customHeight="1" x14ac:dyDescent="0.2">
      <c r="A2" s="1"/>
      <c r="B2" s="174" t="s">
        <v>1</v>
      </c>
      <c r="C2" s="173"/>
      <c r="D2" s="173"/>
      <c r="E2" s="173"/>
      <c r="F2" s="173"/>
      <c r="G2" s="4"/>
    </row>
    <row r="3" spans="1:7" ht="12.75" customHeight="1" x14ac:dyDescent="0.2">
      <c r="A3" s="1"/>
      <c r="B3" s="175"/>
      <c r="C3" s="173"/>
      <c r="D3" s="173"/>
      <c r="E3" s="173"/>
      <c r="F3" s="173"/>
      <c r="G3" s="5"/>
    </row>
    <row r="4" spans="1:7" ht="25.5" customHeight="1" x14ac:dyDescent="0.35">
      <c r="A4" s="1"/>
      <c r="B4" s="172" t="s">
        <v>2</v>
      </c>
      <c r="C4" s="173"/>
      <c r="D4" s="173"/>
      <c r="E4" s="173"/>
      <c r="F4" s="173"/>
      <c r="G4" s="2"/>
    </row>
    <row r="5" spans="1:7" ht="12.75" customHeight="1" x14ac:dyDescent="0.2">
      <c r="A5" s="1"/>
      <c r="B5" s="174"/>
      <c r="C5" s="173"/>
      <c r="D5" s="173"/>
      <c r="E5" s="173"/>
      <c r="F5" s="173"/>
      <c r="G5" s="4"/>
    </row>
    <row r="6" spans="1:7" ht="18" x14ac:dyDescent="0.25">
      <c r="A6" s="1"/>
      <c r="B6" s="8" t="s">
        <v>3</v>
      </c>
      <c r="C6" s="186" t="s">
        <v>209</v>
      </c>
      <c r="D6" s="187"/>
      <c r="E6" s="187"/>
      <c r="F6" s="187"/>
      <c r="G6" s="10"/>
    </row>
    <row r="7" spans="1:7" ht="12.75" customHeight="1" x14ac:dyDescent="0.25">
      <c r="A7" s="1"/>
      <c r="B7" s="8"/>
      <c r="C7" s="10"/>
      <c r="D7" s="10"/>
      <c r="E7" s="10"/>
      <c r="F7" s="10"/>
      <c r="G7" s="10"/>
    </row>
    <row r="8" spans="1:7" ht="12.75" customHeight="1" x14ac:dyDescent="0.2">
      <c r="A8" s="1"/>
      <c r="B8" s="3"/>
      <c r="C8" s="1" t="s">
        <v>4</v>
      </c>
      <c r="D8" s="1"/>
      <c r="E8" s="1"/>
      <c r="F8" s="1"/>
      <c r="G8" s="1"/>
    </row>
    <row r="9" spans="1:7" ht="30" customHeight="1" x14ac:dyDescent="0.2">
      <c r="A9" s="1"/>
      <c r="B9" s="12" t="s">
        <v>5</v>
      </c>
      <c r="C9" s="15" t="s">
        <v>6</v>
      </c>
      <c r="D9" s="15" t="s">
        <v>8</v>
      </c>
      <c r="E9" s="15" t="s">
        <v>9</v>
      </c>
      <c r="F9" s="16" t="s">
        <v>10</v>
      </c>
      <c r="G9" s="1"/>
    </row>
    <row r="10" spans="1:7" ht="12.75" customHeight="1" x14ac:dyDescent="0.2">
      <c r="A10" s="1"/>
      <c r="B10" s="17" t="s">
        <v>13</v>
      </c>
      <c r="C10" s="129">
        <v>1</v>
      </c>
      <c r="D10" s="18">
        <v>7</v>
      </c>
      <c r="E10" s="19">
        <f t="shared" ref="E10:E21" si="0">C10*D10</f>
        <v>7</v>
      </c>
      <c r="F10" s="20">
        <f>Jan!N40</f>
        <v>0</v>
      </c>
      <c r="G10" s="1"/>
    </row>
    <row r="11" spans="1:7" ht="12.75" customHeight="1" x14ac:dyDescent="0.2">
      <c r="A11" s="1"/>
      <c r="B11" s="21" t="s">
        <v>22</v>
      </c>
      <c r="C11" s="130">
        <v>1</v>
      </c>
      <c r="D11" s="22">
        <v>6.666666666666667</v>
      </c>
      <c r="E11" s="22">
        <f t="shared" si="0"/>
        <v>6.666666666666667</v>
      </c>
      <c r="F11" s="23">
        <f>Feb!N38</f>
        <v>0</v>
      </c>
      <c r="G11" s="1"/>
    </row>
    <row r="12" spans="1:7" ht="12.75" customHeight="1" x14ac:dyDescent="0.2">
      <c r="A12" s="1"/>
      <c r="B12" s="21" t="s">
        <v>27</v>
      </c>
      <c r="C12" s="130">
        <v>1</v>
      </c>
      <c r="D12" s="22">
        <v>7.333333333333333</v>
      </c>
      <c r="E12" s="22">
        <f t="shared" si="0"/>
        <v>7.333333333333333</v>
      </c>
      <c r="F12" s="23">
        <f>Mar!N40</f>
        <v>0</v>
      </c>
      <c r="G12" s="1"/>
    </row>
    <row r="13" spans="1:7" ht="12.75" customHeight="1" x14ac:dyDescent="0.2">
      <c r="A13" s="1"/>
      <c r="B13" s="21" t="s">
        <v>29</v>
      </c>
      <c r="C13" s="130">
        <v>1</v>
      </c>
      <c r="D13" s="22">
        <v>6.333333333333333</v>
      </c>
      <c r="E13" s="22">
        <f t="shared" si="0"/>
        <v>6.333333333333333</v>
      </c>
      <c r="F13" s="23">
        <f>Apr!N39</f>
        <v>0</v>
      </c>
      <c r="G13" s="1"/>
    </row>
    <row r="14" spans="1:7" ht="12.75" customHeight="1" x14ac:dyDescent="0.2">
      <c r="A14" s="1"/>
      <c r="B14" s="21" t="s">
        <v>31</v>
      </c>
      <c r="C14" s="130">
        <v>1</v>
      </c>
      <c r="D14" s="22">
        <v>5.833333333333333</v>
      </c>
      <c r="E14" s="22">
        <f t="shared" si="0"/>
        <v>5.833333333333333</v>
      </c>
      <c r="F14" s="23">
        <f>Maj!N40</f>
        <v>0</v>
      </c>
      <c r="G14" s="1"/>
    </row>
    <row r="15" spans="1:7" ht="12.75" customHeight="1" x14ac:dyDescent="0.2">
      <c r="A15" s="1"/>
      <c r="B15" s="21" t="s">
        <v>33</v>
      </c>
      <c r="C15" s="130">
        <v>1</v>
      </c>
      <c r="D15" s="22">
        <v>7</v>
      </c>
      <c r="E15" s="22">
        <f t="shared" si="0"/>
        <v>7</v>
      </c>
      <c r="F15" s="23">
        <f>Jun!N39</f>
        <v>0</v>
      </c>
      <c r="G15" s="1"/>
    </row>
    <row r="16" spans="1:7" ht="12.75" customHeight="1" x14ac:dyDescent="0.2">
      <c r="A16" s="1"/>
      <c r="B16" s="21" t="s">
        <v>35</v>
      </c>
      <c r="C16" s="130">
        <v>1</v>
      </c>
      <c r="D16" s="22">
        <v>7.666666666666667</v>
      </c>
      <c r="E16" s="22">
        <f t="shared" si="0"/>
        <v>7.666666666666667</v>
      </c>
      <c r="F16" s="23">
        <f>Jul!N40</f>
        <v>0</v>
      </c>
      <c r="G16" s="1"/>
    </row>
    <row r="17" spans="1:7" ht="12.75" customHeight="1" x14ac:dyDescent="0.2">
      <c r="A17" s="1"/>
      <c r="B17" s="21" t="s">
        <v>37</v>
      </c>
      <c r="C17" s="130">
        <v>1</v>
      </c>
      <c r="D17" s="22">
        <v>7</v>
      </c>
      <c r="E17" s="22">
        <f t="shared" si="0"/>
        <v>7</v>
      </c>
      <c r="F17" s="23">
        <f>Aug!N40</f>
        <v>0</v>
      </c>
      <c r="G17" s="1"/>
    </row>
    <row r="18" spans="1:7" ht="12.75" customHeight="1" x14ac:dyDescent="0.2">
      <c r="A18" s="1"/>
      <c r="B18" s="21" t="s">
        <v>38</v>
      </c>
      <c r="C18" s="130">
        <v>1</v>
      </c>
      <c r="D18" s="22">
        <v>7.333333333333333</v>
      </c>
      <c r="E18" s="22">
        <f t="shared" si="0"/>
        <v>7.333333333333333</v>
      </c>
      <c r="F18" s="23">
        <f>Sep!N39</f>
        <v>0</v>
      </c>
      <c r="G18" s="1"/>
    </row>
    <row r="19" spans="1:7" ht="12.75" customHeight="1" x14ac:dyDescent="0.2">
      <c r="A19" s="1"/>
      <c r="B19" s="21" t="s">
        <v>39</v>
      </c>
      <c r="C19" s="130">
        <v>1</v>
      </c>
      <c r="D19" s="22">
        <v>7.166666666666667</v>
      </c>
      <c r="E19" s="22">
        <f t="shared" si="0"/>
        <v>7.166666666666667</v>
      </c>
      <c r="F19" s="23">
        <f>Okt!N40</f>
        <v>0</v>
      </c>
      <c r="G19" s="1"/>
    </row>
    <row r="20" spans="1:7" ht="12.75" customHeight="1" x14ac:dyDescent="0.2">
      <c r="A20" s="1"/>
      <c r="B20" s="21" t="s">
        <v>40</v>
      </c>
      <c r="C20" s="130">
        <v>1</v>
      </c>
      <c r="D20" s="22">
        <v>7</v>
      </c>
      <c r="E20" s="22">
        <f t="shared" si="0"/>
        <v>7</v>
      </c>
      <c r="F20" s="23">
        <f>Nov!N39</f>
        <v>0</v>
      </c>
      <c r="G20" s="1"/>
    </row>
    <row r="21" spans="1:7" ht="12.75" customHeight="1" x14ac:dyDescent="0.2">
      <c r="A21" s="1"/>
      <c r="B21" s="24" t="s">
        <v>41</v>
      </c>
      <c r="C21" s="131">
        <v>1</v>
      </c>
      <c r="D21" s="25">
        <v>6.666666666666667</v>
      </c>
      <c r="E21" s="25">
        <f t="shared" si="0"/>
        <v>6.666666666666667</v>
      </c>
      <c r="F21" s="26">
        <f>Dec!N40</f>
        <v>0</v>
      </c>
      <c r="G21" s="1"/>
    </row>
    <row r="22" spans="1:7" ht="12.75" customHeight="1" x14ac:dyDescent="0.2">
      <c r="A22" s="1"/>
      <c r="B22" s="27" t="s">
        <v>42</v>
      </c>
      <c r="C22" s="28"/>
      <c r="D22" s="29">
        <f t="shared" ref="D22:F22" si="1">SUM(D10:D21)</f>
        <v>83</v>
      </c>
      <c r="E22" s="29">
        <f t="shared" si="1"/>
        <v>83</v>
      </c>
      <c r="F22" s="30">
        <f t="shared" si="1"/>
        <v>0</v>
      </c>
      <c r="G22" s="1"/>
    </row>
    <row r="23" spans="1:7" ht="12.75" customHeight="1" x14ac:dyDescent="0.2">
      <c r="A23" s="1"/>
      <c r="B23" s="5"/>
      <c r="C23" s="1"/>
      <c r="D23" s="1"/>
      <c r="E23" s="1"/>
      <c r="F23" s="1"/>
      <c r="G23" s="1"/>
    </row>
    <row r="24" spans="1:7" ht="12.75" customHeight="1" x14ac:dyDescent="0.2">
      <c r="A24" s="1"/>
      <c r="B24" s="5"/>
      <c r="C24" s="1"/>
      <c r="D24" s="1"/>
      <c r="E24" s="1"/>
      <c r="F24" s="1"/>
      <c r="G24" s="1"/>
    </row>
    <row r="25" spans="1:7" ht="12.75" customHeight="1" x14ac:dyDescent="0.2">
      <c r="A25" s="1"/>
      <c r="B25" s="5"/>
      <c r="C25" s="1"/>
      <c r="D25" s="183" t="s">
        <v>43</v>
      </c>
      <c r="E25" s="184"/>
      <c r="F25" s="184"/>
      <c r="G25" s="185"/>
    </row>
    <row r="26" spans="1:7" ht="30" customHeight="1" x14ac:dyDescent="0.2">
      <c r="A26" s="1"/>
      <c r="B26" s="31" t="s">
        <v>5</v>
      </c>
      <c r="C26" s="32" t="s">
        <v>44</v>
      </c>
      <c r="D26" s="33" t="s">
        <v>45</v>
      </c>
      <c r="E26" s="34" t="s">
        <v>46</v>
      </c>
      <c r="F26" s="35" t="s">
        <v>47</v>
      </c>
      <c r="G26" s="35" t="s">
        <v>48</v>
      </c>
    </row>
    <row r="27" spans="1:7" ht="12.75" customHeight="1" x14ac:dyDescent="0.2">
      <c r="A27" s="1"/>
      <c r="B27" s="36" t="s">
        <v>13</v>
      </c>
      <c r="C27" s="37">
        <f>Jan!Q39</f>
        <v>0</v>
      </c>
      <c r="D27" s="38">
        <f>Jan!E39</f>
        <v>21</v>
      </c>
      <c r="E27" s="38">
        <f>Jan!H39</f>
        <v>0</v>
      </c>
      <c r="F27" s="38">
        <v>21</v>
      </c>
      <c r="G27" s="39">
        <f t="shared" ref="G27:G38" si="2">ROUND(F27/D27*E27,2)</f>
        <v>0</v>
      </c>
    </row>
    <row r="28" spans="1:7" ht="12.75" customHeight="1" x14ac:dyDescent="0.2">
      <c r="A28" s="1"/>
      <c r="B28" s="36" t="s">
        <v>22</v>
      </c>
      <c r="C28" s="40">
        <f>Feb!Q37</f>
        <v>0</v>
      </c>
      <c r="D28" s="41">
        <f>Feb!E37</f>
        <v>20</v>
      </c>
      <c r="E28" s="41">
        <f>Feb!H37</f>
        <v>0</v>
      </c>
      <c r="F28" s="41">
        <v>20</v>
      </c>
      <c r="G28" s="42">
        <f t="shared" si="2"/>
        <v>0</v>
      </c>
    </row>
    <row r="29" spans="1:7" ht="12.75" customHeight="1" x14ac:dyDescent="0.2">
      <c r="A29" s="1"/>
      <c r="B29" s="36" t="s">
        <v>27</v>
      </c>
      <c r="C29" s="40">
        <f>Mar!Q39</f>
        <v>0</v>
      </c>
      <c r="D29" s="41">
        <f>Mar!E39</f>
        <v>22</v>
      </c>
      <c r="E29" s="41">
        <f>Mar!H39</f>
        <v>0</v>
      </c>
      <c r="F29" s="41">
        <v>22</v>
      </c>
      <c r="G29" s="42">
        <f t="shared" si="2"/>
        <v>0</v>
      </c>
    </row>
    <row r="30" spans="1:7" ht="12.75" customHeight="1" x14ac:dyDescent="0.2">
      <c r="A30" s="1"/>
      <c r="B30" s="36" t="s">
        <v>29</v>
      </c>
      <c r="C30" s="40">
        <f>Apr!Q38</f>
        <v>0</v>
      </c>
      <c r="D30" s="41">
        <f>Apr!E38</f>
        <v>20</v>
      </c>
      <c r="E30" s="41">
        <f>Apr!H38</f>
        <v>0</v>
      </c>
      <c r="F30" s="41">
        <v>20</v>
      </c>
      <c r="G30" s="42">
        <f t="shared" si="2"/>
        <v>0</v>
      </c>
    </row>
    <row r="31" spans="1:7" ht="12.75" customHeight="1" x14ac:dyDescent="0.2">
      <c r="A31" s="1"/>
      <c r="B31" s="36" t="s">
        <v>31</v>
      </c>
      <c r="C31" s="40">
        <f>Maj!Q39</f>
        <v>0</v>
      </c>
      <c r="D31" s="41">
        <f>Maj!E39</f>
        <v>18</v>
      </c>
      <c r="E31" s="41">
        <f>Maj!H39</f>
        <v>0</v>
      </c>
      <c r="F31" s="41">
        <v>18</v>
      </c>
      <c r="G31" s="42">
        <f t="shared" si="2"/>
        <v>0</v>
      </c>
    </row>
    <row r="32" spans="1:7" ht="12.75" customHeight="1" x14ac:dyDescent="0.2">
      <c r="A32" s="1"/>
      <c r="B32" s="36" t="s">
        <v>33</v>
      </c>
      <c r="C32" s="40">
        <f>Jun!Q38</f>
        <v>0</v>
      </c>
      <c r="D32" s="41">
        <f>Jun!E38</f>
        <v>21</v>
      </c>
      <c r="E32" s="41">
        <f>Jun!H38</f>
        <v>0</v>
      </c>
      <c r="F32" s="41">
        <v>21</v>
      </c>
      <c r="G32" s="42">
        <f t="shared" si="2"/>
        <v>0</v>
      </c>
    </row>
    <row r="33" spans="1:7" ht="12.75" customHeight="1" x14ac:dyDescent="0.2">
      <c r="A33" s="1"/>
      <c r="B33" s="36" t="s">
        <v>35</v>
      </c>
      <c r="C33" s="40">
        <f>Jul!Q39</f>
        <v>0</v>
      </c>
      <c r="D33" s="41">
        <f>Jul!E39</f>
        <v>23</v>
      </c>
      <c r="E33" s="41">
        <f>Jul!H39</f>
        <v>0</v>
      </c>
      <c r="F33" s="41">
        <v>23</v>
      </c>
      <c r="G33" s="42">
        <f t="shared" si="2"/>
        <v>0</v>
      </c>
    </row>
    <row r="34" spans="1:7" ht="12.75" customHeight="1" x14ac:dyDescent="0.2">
      <c r="A34" s="1"/>
      <c r="B34" s="36" t="s">
        <v>37</v>
      </c>
      <c r="C34" s="40">
        <f>Aug!Q39</f>
        <v>0</v>
      </c>
      <c r="D34" s="41">
        <f>Aug!E39</f>
        <v>21</v>
      </c>
      <c r="E34" s="41">
        <f>Aug!H39</f>
        <v>0</v>
      </c>
      <c r="F34" s="41">
        <v>21</v>
      </c>
      <c r="G34" s="42">
        <f t="shared" si="2"/>
        <v>0</v>
      </c>
    </row>
    <row r="35" spans="1:7" ht="12.75" customHeight="1" x14ac:dyDescent="0.2">
      <c r="A35" s="1"/>
      <c r="B35" s="36" t="s">
        <v>38</v>
      </c>
      <c r="C35" s="40">
        <f>Sep!Q38</f>
        <v>0</v>
      </c>
      <c r="D35" s="41">
        <f>Sep!E38</f>
        <v>22</v>
      </c>
      <c r="E35" s="41">
        <f>Sep!H38</f>
        <v>0</v>
      </c>
      <c r="F35" s="41">
        <v>22</v>
      </c>
      <c r="G35" s="42">
        <f t="shared" si="2"/>
        <v>0</v>
      </c>
    </row>
    <row r="36" spans="1:7" ht="12.75" customHeight="1" x14ac:dyDescent="0.2">
      <c r="A36" s="1"/>
      <c r="B36" s="36" t="s">
        <v>39</v>
      </c>
      <c r="C36" s="40">
        <f>Okt!Q39</f>
        <v>0</v>
      </c>
      <c r="D36" s="41">
        <f>Okt!E39</f>
        <v>22</v>
      </c>
      <c r="E36" s="41">
        <f>Okt!H39</f>
        <v>0</v>
      </c>
      <c r="F36" s="41">
        <v>22</v>
      </c>
      <c r="G36" s="42">
        <f t="shared" si="2"/>
        <v>0</v>
      </c>
    </row>
    <row r="37" spans="1:7" ht="12.75" customHeight="1" x14ac:dyDescent="0.2">
      <c r="A37" s="1"/>
      <c r="B37" s="36" t="s">
        <v>40</v>
      </c>
      <c r="C37" s="40">
        <f>Nov!Q38</f>
        <v>0</v>
      </c>
      <c r="D37" s="41">
        <f>Nov!E38</f>
        <v>21</v>
      </c>
      <c r="E37" s="41">
        <f>Nov!H38</f>
        <v>0</v>
      </c>
      <c r="F37" s="41">
        <v>21</v>
      </c>
      <c r="G37" s="42">
        <f t="shared" si="2"/>
        <v>0</v>
      </c>
    </row>
    <row r="38" spans="1:7" ht="12.75" customHeight="1" x14ac:dyDescent="0.2">
      <c r="A38" s="1"/>
      <c r="B38" s="43" t="s">
        <v>41</v>
      </c>
      <c r="C38" s="44">
        <f>Dec!Q39</f>
        <v>0</v>
      </c>
      <c r="D38" s="45">
        <f>Dec!E39</f>
        <v>20</v>
      </c>
      <c r="E38" s="45">
        <f>Dec!H39</f>
        <v>0</v>
      </c>
      <c r="F38" s="45">
        <v>20</v>
      </c>
      <c r="G38" s="46">
        <f t="shared" si="2"/>
        <v>0</v>
      </c>
    </row>
    <row r="39" spans="1:7" ht="12.75" customHeight="1" x14ac:dyDescent="0.2">
      <c r="A39" s="1"/>
      <c r="B39" s="47" t="s">
        <v>42</v>
      </c>
      <c r="C39" s="48">
        <f t="shared" ref="C39:G39" si="3">SUM(C27:C38)</f>
        <v>0</v>
      </c>
      <c r="D39" s="49">
        <f t="shared" si="3"/>
        <v>251</v>
      </c>
      <c r="E39" s="49">
        <f t="shared" si="3"/>
        <v>0</v>
      </c>
      <c r="F39" s="49">
        <f t="shared" si="3"/>
        <v>251</v>
      </c>
      <c r="G39" s="50">
        <f t="shared" si="3"/>
        <v>0</v>
      </c>
    </row>
  </sheetData>
  <sheetProtection algorithmName="SHA-512" hashValue="BAOsKW++0MY09lVwBofrkyi57R8VeJD9gnWliqctLYo0h19p3LmeV0KDUM3pOIXWfiKQb3qhja0YgRDJPNmmnA==" saltValue="jBiaG2r4w8+RQXjIANKD9Q==" spinCount="100000" sheet="1" objects="1" scenarios="1"/>
  <mergeCells count="7">
    <mergeCell ref="D25:G25"/>
    <mergeCell ref="B1:F1"/>
    <mergeCell ref="B2:F2"/>
    <mergeCell ref="B3:F3"/>
    <mergeCell ref="B5:F5"/>
    <mergeCell ref="C6:F6"/>
    <mergeCell ref="B4:F4"/>
  </mergeCells>
  <hyperlinks>
    <hyperlink ref="G1" r:id="rId1" xr:uid="{A91DE985-DDC3-4933-BEBD-4ACF0A3094BA}"/>
  </hyperlinks>
  <pageMargins left="0.74803149606299213" right="0.74803149606299213" top="0.98425196850393704" bottom="0.98425196850393704" header="0.52" footer="0"/>
  <pageSetup paperSize="9" orientation="portrait" r:id="rId2"/>
  <headerFooter>
    <oddHeader>&amp;C&amp;F</oddHeader>
  </headerFooter>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40"/>
  <sheetViews>
    <sheetView showGridLines="0" workbookViewId="0">
      <pane ySplit="7" topLeftCell="A8" activePane="bottomLeft" state="frozen"/>
      <selection activeCell="Q40" sqref="Q40"/>
      <selection pane="bottomLeft" activeCell="E9" sqref="E9"/>
    </sheetView>
  </sheetViews>
  <sheetFormatPr defaultColWidth="14.42578125" defaultRowHeight="15" customHeight="1" x14ac:dyDescent="0.2"/>
  <cols>
    <col min="1" max="1" width="8.42578125"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2"/>
      <c r="C1" s="51"/>
      <c r="D1" s="51"/>
      <c r="E1" s="1"/>
      <c r="F1" s="1"/>
      <c r="G1" s="1"/>
      <c r="H1" s="1"/>
      <c r="I1" s="194" t="str">
        <f>Uppstart!B10</f>
        <v>Januari</v>
      </c>
      <c r="J1" s="173"/>
      <c r="K1" s="173"/>
      <c r="L1" s="173"/>
      <c r="M1" s="193">
        <f>YEAR(C8)</f>
        <v>2020</v>
      </c>
      <c r="N1" s="173"/>
      <c r="O1" s="173"/>
      <c r="P1" s="1"/>
      <c r="Q1" s="153" t="s">
        <v>219</v>
      </c>
      <c r="R1" s="1"/>
      <c r="S1" s="1"/>
      <c r="T1" s="1"/>
      <c r="U1" s="1"/>
      <c r="V1" s="1"/>
      <c r="W1" s="1"/>
    </row>
    <row r="2" spans="1:23" ht="14.25" customHeight="1" x14ac:dyDescent="0.2">
      <c r="A2" s="51"/>
      <c r="B2" s="53"/>
      <c r="C2" s="51"/>
      <c r="D2" s="51"/>
      <c r="E2" s="1"/>
      <c r="F2" s="1"/>
      <c r="G2" s="1"/>
      <c r="H2" s="1"/>
      <c r="I2" s="195" t="s">
        <v>49</v>
      </c>
      <c r="J2" s="173"/>
      <c r="K2" s="173"/>
      <c r="L2" s="173"/>
      <c r="M2" s="173"/>
      <c r="N2" s="173"/>
      <c r="O2" s="173"/>
      <c r="P2" s="1"/>
      <c r="Q2" s="1"/>
      <c r="R2" s="1"/>
      <c r="S2" s="1"/>
      <c r="T2" s="1"/>
      <c r="U2" s="1"/>
      <c r="V2" s="1"/>
      <c r="W2" s="1"/>
    </row>
    <row r="3" spans="1:23" ht="14.25" customHeight="1" x14ac:dyDescent="0.2">
      <c r="A3" s="54"/>
      <c r="B3" s="1"/>
      <c r="C3" s="51"/>
      <c r="D3" s="51"/>
      <c r="E3" s="1"/>
      <c r="F3" s="1"/>
      <c r="G3" s="1"/>
      <c r="H3" s="1"/>
      <c r="I3" s="1"/>
      <c r="J3" s="1"/>
      <c r="K3" s="55"/>
      <c r="L3" s="1"/>
      <c r="M3" s="56"/>
      <c r="N3" s="56"/>
      <c r="O3" s="1"/>
      <c r="P3" s="1"/>
      <c r="Q3" s="1"/>
      <c r="R3" s="1"/>
      <c r="S3" s="1"/>
      <c r="T3" s="1"/>
      <c r="U3" s="1"/>
      <c r="V3" s="1"/>
      <c r="W3" s="1"/>
    </row>
    <row r="4" spans="1:23" ht="12.75" customHeight="1" x14ac:dyDescent="0.2">
      <c r="A4" s="57"/>
      <c r="B4" s="1"/>
      <c r="C4" s="57"/>
      <c r="D4" s="57"/>
      <c r="E4" s="57"/>
      <c r="F4" s="58" t="s">
        <v>50</v>
      </c>
      <c r="G4" s="192" t="str">
        <f>IF(Uppstart!C6&gt;"",Uppstart!C6,"Skriv in ditt namn på uppstartsfliken")</f>
        <v>Skriv ditt namn på uppstartsfliken</v>
      </c>
      <c r="H4" s="173"/>
      <c r="I4" s="173"/>
      <c r="J4" s="173"/>
      <c r="K4" s="173"/>
      <c r="L4" s="59"/>
      <c r="M4" s="56"/>
      <c r="N4" s="56"/>
      <c r="O4" s="1"/>
      <c r="P4" s="1"/>
      <c r="Q4" s="1"/>
      <c r="R4" s="1"/>
      <c r="S4" s="1"/>
      <c r="T4" s="1"/>
      <c r="U4" s="1"/>
      <c r="V4" s="1"/>
      <c r="W4" s="1"/>
    </row>
    <row r="5" spans="1:23" ht="12.75" customHeight="1" x14ac:dyDescent="0.2">
      <c r="A5" s="57"/>
      <c r="B5" s="60"/>
      <c r="C5" s="57"/>
      <c r="D5" s="57"/>
      <c r="E5" s="191" t="s">
        <v>51</v>
      </c>
      <c r="F5" s="161"/>
      <c r="G5" s="161"/>
      <c r="H5" s="161"/>
      <c r="I5" s="161"/>
      <c r="J5" s="161"/>
      <c r="K5" s="161"/>
      <c r="L5" s="59"/>
      <c r="M5" s="56"/>
      <c r="N5" s="61" t="s">
        <v>53</v>
      </c>
      <c r="O5" s="88">
        <v>0</v>
      </c>
      <c r="P5" s="1"/>
      <c r="Q5" s="1"/>
      <c r="R5" s="62">
        <v>24</v>
      </c>
      <c r="S5" s="62" t="s">
        <v>54</v>
      </c>
      <c r="T5" s="62" t="s">
        <v>55</v>
      </c>
      <c r="U5" s="63"/>
      <c r="V5" s="64"/>
      <c r="W5" s="65"/>
    </row>
    <row r="6" spans="1:23" ht="26.25" customHeight="1" x14ac:dyDescent="0.2">
      <c r="A6" s="66" t="s">
        <v>56</v>
      </c>
      <c r="B6" s="67" t="s">
        <v>57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88" t="s">
        <v>75</v>
      </c>
      <c r="B7" s="189"/>
      <c r="C7" s="189"/>
      <c r="D7" s="189"/>
      <c r="E7" s="189"/>
      <c r="F7" s="189"/>
      <c r="G7" s="189"/>
      <c r="H7" s="189"/>
      <c r="I7" s="189"/>
      <c r="J7" s="189"/>
      <c r="K7" s="189"/>
      <c r="L7" s="189"/>
      <c r="M7" s="190"/>
      <c r="N7" s="80" t="s">
        <v>76</v>
      </c>
      <c r="O7" s="80" t="s">
        <v>76</v>
      </c>
      <c r="P7" s="66"/>
      <c r="Q7" s="66" t="s">
        <v>76</v>
      </c>
      <c r="R7" s="79" t="s">
        <v>77</v>
      </c>
      <c r="S7" s="79" t="s">
        <v>78</v>
      </c>
      <c r="T7" s="79" t="s">
        <v>79</v>
      </c>
      <c r="U7" s="66"/>
      <c r="V7" s="79"/>
      <c r="W7" s="81"/>
    </row>
    <row r="8" spans="1:23" ht="12.75" customHeight="1" x14ac:dyDescent="0.2">
      <c r="A8" s="82" t="str">
        <f>Admin2!D2</f>
        <v>Nyårsdgn</v>
      </c>
      <c r="B8" s="83" t="str">
        <f>IF(Admin2!E2=0,"",Admin2!E2)</f>
        <v>v 1</v>
      </c>
      <c r="C8" s="84">
        <f>Admin2!A2</f>
        <v>43831</v>
      </c>
      <c r="D8" s="85" t="str">
        <f>Admin2!B2</f>
        <v>Onsdag</v>
      </c>
      <c r="E8" s="119"/>
      <c r="F8" s="120"/>
      <c r="G8" s="121"/>
      <c r="H8" s="122"/>
      <c r="I8" s="121"/>
      <c r="J8" s="120"/>
      <c r="K8" s="86">
        <f t="shared" ref="K8:K38" si="0">IFERROR(F8-E8+H8-G8+J8-I8,"Tag bort blanksteg")</f>
        <v>0</v>
      </c>
      <c r="L8" s="122"/>
      <c r="M8" s="127"/>
      <c r="N8" s="87">
        <f t="shared" ref="N8:N38"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28"/>
      <c r="Q8" s="89" t="str">
        <f t="shared" ref="Q8:Q38" si="2">IF(M8="Sem","",IF(M8="","",IF(L8-K8&gt;0,(L8-K8)/$T$6,0)))</f>
        <v/>
      </c>
      <c r="R8" s="90">
        <f t="shared" ref="R8:S8" si="3">K8</f>
        <v>0</v>
      </c>
      <c r="S8" s="90">
        <f t="shared" si="3"/>
        <v>0</v>
      </c>
      <c r="T8" s="90">
        <f t="shared" ref="T8:T38" si="4">R8-S8</f>
        <v>0</v>
      </c>
      <c r="U8" s="91">
        <f t="shared" ref="U8:U38" si="5">IF(M8="",0,IF(M8="Sem",IF(L8="",7,IF(K8=0,2,5)),IF(L8="",8,IF(S8-R8&lt;0,6,1))))</f>
        <v>0</v>
      </c>
      <c r="V8" s="91"/>
      <c r="W8" s="92" t="s">
        <v>80</v>
      </c>
    </row>
    <row r="9" spans="1:23" ht="12.75" customHeight="1" x14ac:dyDescent="0.2">
      <c r="A9" s="82" t="str">
        <f>Admin2!D3</f>
        <v/>
      </c>
      <c r="B9" s="83" t="str">
        <f>IF(Admin2!E3=0,"",Admin2!E3)</f>
        <v/>
      </c>
      <c r="C9" s="84">
        <f>Admin2!A3</f>
        <v>43832</v>
      </c>
      <c r="D9" s="85" t="str">
        <f>Admin2!B3</f>
        <v>Torsdag</v>
      </c>
      <c r="E9" s="123"/>
      <c r="F9" s="124"/>
      <c r="G9" s="125"/>
      <c r="H9" s="126"/>
      <c r="I9" s="125"/>
      <c r="J9" s="124"/>
      <c r="K9" s="86">
        <f t="shared" si="0"/>
        <v>0</v>
      </c>
      <c r="L9" s="126">
        <v>0.33333333333333331</v>
      </c>
      <c r="M9" s="127"/>
      <c r="N9" s="87">
        <f t="shared" si="1"/>
        <v>0</v>
      </c>
      <c r="O9" s="88">
        <f t="shared" ref="O9:O38" si="6">IFERROR(IF(N9="      Fel1","Semester - tag bort den registrerade arbetstiden!",IF(N9="      Fel2","Tag bort frånvaro-kod, du har har arbetat full tid!",IF(N9="      Fel3","Ingen arbetsdag, tag bort frånvarokod Sem!",IF(N9="      Fel4","Ingen arbetsdag, tag bort frånvarokoden!",O8+N9)))),0)</f>
        <v>0</v>
      </c>
      <c r="P9" s="128"/>
      <c r="Q9" s="89" t="str">
        <f t="shared" si="2"/>
        <v/>
      </c>
      <c r="R9" s="90">
        <f t="shared" ref="R9:S9" si="7">K9</f>
        <v>0</v>
      </c>
      <c r="S9" s="90">
        <f t="shared" si="7"/>
        <v>0.33333333333333331</v>
      </c>
      <c r="T9" s="90">
        <f t="shared" si="4"/>
        <v>-0.33333333333333331</v>
      </c>
      <c r="U9" s="91">
        <f t="shared" si="5"/>
        <v>0</v>
      </c>
      <c r="V9" s="91"/>
      <c r="W9" s="93" t="s">
        <v>81</v>
      </c>
    </row>
    <row r="10" spans="1:23" ht="12.75" customHeight="1" x14ac:dyDescent="0.2">
      <c r="A10" s="82" t="str">
        <f>Admin2!D4</f>
        <v/>
      </c>
      <c r="B10" s="83" t="str">
        <f>IF(Admin2!E4=0,"",Admin2!E4)</f>
        <v/>
      </c>
      <c r="C10" s="84">
        <f>Admin2!A4</f>
        <v>43833</v>
      </c>
      <c r="D10" s="85" t="str">
        <f>Admin2!B4</f>
        <v>Fredag</v>
      </c>
      <c r="E10" s="123"/>
      <c r="F10" s="124"/>
      <c r="G10" s="125"/>
      <c r="H10" s="126"/>
      <c r="I10" s="125"/>
      <c r="J10" s="124"/>
      <c r="K10" s="86">
        <f t="shared" si="0"/>
        <v>0</v>
      </c>
      <c r="L10" s="126">
        <v>0.33333333333333331</v>
      </c>
      <c r="M10" s="127"/>
      <c r="N10" s="87">
        <f t="shared" si="1"/>
        <v>0</v>
      </c>
      <c r="O10" s="88">
        <f t="shared" si="6"/>
        <v>0</v>
      </c>
      <c r="P10" s="128"/>
      <c r="Q10" s="89" t="str">
        <f t="shared" si="2"/>
        <v/>
      </c>
      <c r="R10" s="90">
        <f t="shared" ref="R10:S10" si="8">K10</f>
        <v>0</v>
      </c>
      <c r="S10" s="90">
        <f t="shared" si="8"/>
        <v>0.33333333333333331</v>
      </c>
      <c r="T10" s="90">
        <f t="shared" si="4"/>
        <v>-0.33333333333333331</v>
      </c>
      <c r="U10" s="91">
        <f t="shared" si="5"/>
        <v>0</v>
      </c>
      <c r="V10" s="91"/>
      <c r="W10" s="93" t="s">
        <v>82</v>
      </c>
    </row>
    <row r="11" spans="1:23" ht="12.75" customHeight="1" x14ac:dyDescent="0.2">
      <c r="A11" s="82" t="str">
        <f>Admin2!D5</f>
        <v/>
      </c>
      <c r="B11" s="83" t="str">
        <f>IF(Admin2!E5=0,"",Admin2!E5)</f>
        <v/>
      </c>
      <c r="C11" s="84">
        <f>Admin2!A5</f>
        <v>43834</v>
      </c>
      <c r="D11" s="85" t="str">
        <f>Admin2!B5</f>
        <v>Lördag</v>
      </c>
      <c r="E11" s="119"/>
      <c r="F11" s="120"/>
      <c r="G11" s="121"/>
      <c r="H11" s="122"/>
      <c r="I11" s="121"/>
      <c r="J11" s="120"/>
      <c r="K11" s="86">
        <f t="shared" si="0"/>
        <v>0</v>
      </c>
      <c r="L11" s="122"/>
      <c r="M11" s="127"/>
      <c r="N11" s="87">
        <f t="shared" si="1"/>
        <v>0</v>
      </c>
      <c r="O11" s="88">
        <f t="shared" si="6"/>
        <v>0</v>
      </c>
      <c r="P11" s="128"/>
      <c r="Q11" s="89" t="str">
        <f t="shared" si="2"/>
        <v/>
      </c>
      <c r="R11" s="90">
        <f t="shared" ref="R11:S11" si="9">K11</f>
        <v>0</v>
      </c>
      <c r="S11" s="90">
        <f t="shared" si="9"/>
        <v>0</v>
      </c>
      <c r="T11" s="90">
        <f t="shared" si="4"/>
        <v>0</v>
      </c>
      <c r="U11" s="91">
        <f t="shared" si="5"/>
        <v>0</v>
      </c>
      <c r="V11" s="91"/>
      <c r="W11" s="93" t="s">
        <v>83</v>
      </c>
    </row>
    <row r="12" spans="1:23" ht="12.75" customHeight="1" x14ac:dyDescent="0.2">
      <c r="A12" s="82" t="str">
        <f>Admin2!D6</f>
        <v/>
      </c>
      <c r="B12" s="83" t="str">
        <f>IF(Admin2!E6=0,"",Admin2!E6)</f>
        <v/>
      </c>
      <c r="C12" s="84">
        <f>Admin2!A6</f>
        <v>43835</v>
      </c>
      <c r="D12" s="85" t="str">
        <f>Admin2!B6</f>
        <v>Söndag</v>
      </c>
      <c r="E12" s="119"/>
      <c r="F12" s="120"/>
      <c r="G12" s="121"/>
      <c r="H12" s="122"/>
      <c r="I12" s="121"/>
      <c r="J12" s="120"/>
      <c r="K12" s="86">
        <f t="shared" si="0"/>
        <v>0</v>
      </c>
      <c r="L12" s="122"/>
      <c r="M12" s="127"/>
      <c r="N12" s="87">
        <f t="shared" si="1"/>
        <v>0</v>
      </c>
      <c r="O12" s="88">
        <f t="shared" si="6"/>
        <v>0</v>
      </c>
      <c r="P12" s="128"/>
      <c r="Q12" s="89" t="str">
        <f t="shared" si="2"/>
        <v/>
      </c>
      <c r="R12" s="90">
        <f t="shared" ref="R12:S12" si="10">K12</f>
        <v>0</v>
      </c>
      <c r="S12" s="90">
        <f t="shared" si="10"/>
        <v>0</v>
      </c>
      <c r="T12" s="90">
        <f t="shared" si="4"/>
        <v>0</v>
      </c>
      <c r="U12" s="91">
        <f t="shared" si="5"/>
        <v>0</v>
      </c>
      <c r="V12" s="91"/>
      <c r="W12" s="94"/>
    </row>
    <row r="13" spans="1:23" ht="12.75" customHeight="1" x14ac:dyDescent="0.2">
      <c r="A13" s="82" t="str">
        <f>Admin2!D7</f>
        <v>Trettondgn</v>
      </c>
      <c r="B13" s="83" t="str">
        <f>IF(Admin2!E7=0,"",Admin2!E7)</f>
        <v>v 2</v>
      </c>
      <c r="C13" s="84">
        <f>Admin2!A7</f>
        <v>43836</v>
      </c>
      <c r="D13" s="85" t="str">
        <f>Admin2!B7</f>
        <v>Måndag</v>
      </c>
      <c r="E13" s="119"/>
      <c r="F13" s="120"/>
      <c r="G13" s="121"/>
      <c r="H13" s="122"/>
      <c r="I13" s="121"/>
      <c r="J13" s="120"/>
      <c r="K13" s="86">
        <f t="shared" si="0"/>
        <v>0</v>
      </c>
      <c r="L13" s="122"/>
      <c r="M13" s="127"/>
      <c r="N13" s="87">
        <f t="shared" si="1"/>
        <v>0</v>
      </c>
      <c r="O13" s="88">
        <f t="shared" si="6"/>
        <v>0</v>
      </c>
      <c r="P13" s="128"/>
      <c r="Q13" s="89" t="str">
        <f t="shared" si="2"/>
        <v/>
      </c>
      <c r="R13" s="90">
        <f t="shared" ref="R13:S13" si="11">K13</f>
        <v>0</v>
      </c>
      <c r="S13" s="90">
        <f t="shared" si="11"/>
        <v>0</v>
      </c>
      <c r="T13" s="90">
        <f t="shared" si="4"/>
        <v>0</v>
      </c>
      <c r="U13" s="91">
        <f t="shared" si="5"/>
        <v>0</v>
      </c>
      <c r="V13" s="91"/>
      <c r="W13" s="1"/>
    </row>
    <row r="14" spans="1:23" ht="12.75" customHeight="1" x14ac:dyDescent="0.2">
      <c r="A14" s="82" t="str">
        <f>Admin2!D8</f>
        <v/>
      </c>
      <c r="B14" s="83" t="str">
        <f>IF(Admin2!E8=0,"",Admin2!E8)</f>
        <v/>
      </c>
      <c r="C14" s="84">
        <f>Admin2!A8</f>
        <v>43837</v>
      </c>
      <c r="D14" s="85" t="str">
        <f>Admin2!B8</f>
        <v>Tisdag</v>
      </c>
      <c r="E14" s="123"/>
      <c r="F14" s="124"/>
      <c r="G14" s="125"/>
      <c r="H14" s="126"/>
      <c r="I14" s="125"/>
      <c r="J14" s="124"/>
      <c r="K14" s="86">
        <f t="shared" si="0"/>
        <v>0</v>
      </c>
      <c r="L14" s="126">
        <v>0.33333333333333331</v>
      </c>
      <c r="M14" s="127"/>
      <c r="N14" s="87">
        <f t="shared" si="1"/>
        <v>0</v>
      </c>
      <c r="O14" s="88">
        <f t="shared" si="6"/>
        <v>0</v>
      </c>
      <c r="P14" s="128"/>
      <c r="Q14" s="89" t="str">
        <f t="shared" si="2"/>
        <v/>
      </c>
      <c r="R14" s="90">
        <f t="shared" ref="R14:S14" si="12">K14</f>
        <v>0</v>
      </c>
      <c r="S14" s="90">
        <f t="shared" si="12"/>
        <v>0.33333333333333331</v>
      </c>
      <c r="T14" s="90">
        <f t="shared" si="4"/>
        <v>-0.33333333333333331</v>
      </c>
      <c r="U14" s="91">
        <f t="shared" si="5"/>
        <v>0</v>
      </c>
      <c r="V14" s="91"/>
      <c r="W14" s="95"/>
    </row>
    <row r="15" spans="1:23" ht="12.75" customHeight="1" x14ac:dyDescent="0.2">
      <c r="A15" s="82" t="str">
        <f>Admin2!D9</f>
        <v/>
      </c>
      <c r="B15" s="83" t="str">
        <f>IF(Admin2!E9=0,"",Admin2!E9)</f>
        <v/>
      </c>
      <c r="C15" s="84">
        <f>Admin2!A9</f>
        <v>43838</v>
      </c>
      <c r="D15" s="85" t="str">
        <f>Admin2!B9</f>
        <v>Onsdag</v>
      </c>
      <c r="E15" s="123"/>
      <c r="F15" s="124"/>
      <c r="G15" s="125"/>
      <c r="H15" s="126"/>
      <c r="I15" s="125"/>
      <c r="J15" s="124"/>
      <c r="K15" s="86">
        <f t="shared" si="0"/>
        <v>0</v>
      </c>
      <c r="L15" s="126">
        <v>0.33333333333333331</v>
      </c>
      <c r="M15" s="127"/>
      <c r="N15" s="87">
        <f t="shared" si="1"/>
        <v>0</v>
      </c>
      <c r="O15" s="88">
        <f t="shared" si="6"/>
        <v>0</v>
      </c>
      <c r="P15" s="128"/>
      <c r="Q15" s="89" t="str">
        <f t="shared" si="2"/>
        <v/>
      </c>
      <c r="R15" s="90">
        <f t="shared" ref="R15:S15" si="13">K15</f>
        <v>0</v>
      </c>
      <c r="S15" s="90">
        <f t="shared" si="13"/>
        <v>0.33333333333333331</v>
      </c>
      <c r="T15" s="90">
        <f t="shared" si="4"/>
        <v>-0.33333333333333331</v>
      </c>
      <c r="U15" s="91">
        <f t="shared" si="5"/>
        <v>0</v>
      </c>
      <c r="V15" s="91"/>
      <c r="W15" s="1"/>
    </row>
    <row r="16" spans="1:23" ht="12.75" customHeight="1" x14ac:dyDescent="0.2">
      <c r="A16" s="82" t="str">
        <f>Admin2!D10</f>
        <v/>
      </c>
      <c r="B16" s="83" t="str">
        <f>IF(Admin2!E10=0,"",Admin2!E10)</f>
        <v/>
      </c>
      <c r="C16" s="84">
        <f>Admin2!A10</f>
        <v>43839</v>
      </c>
      <c r="D16" s="85" t="str">
        <f>Admin2!B10</f>
        <v>Torsdag</v>
      </c>
      <c r="E16" s="123"/>
      <c r="F16" s="124"/>
      <c r="G16" s="125"/>
      <c r="H16" s="126"/>
      <c r="I16" s="125"/>
      <c r="J16" s="124"/>
      <c r="K16" s="86">
        <f t="shared" si="0"/>
        <v>0</v>
      </c>
      <c r="L16" s="126">
        <v>0.33333333333333331</v>
      </c>
      <c r="M16" s="127"/>
      <c r="N16" s="87">
        <f t="shared" si="1"/>
        <v>0</v>
      </c>
      <c r="O16" s="88">
        <f t="shared" si="6"/>
        <v>0</v>
      </c>
      <c r="P16" s="128"/>
      <c r="Q16" s="89" t="str">
        <f t="shared" si="2"/>
        <v/>
      </c>
      <c r="R16" s="90">
        <f t="shared" ref="R16:S16" si="14">K16</f>
        <v>0</v>
      </c>
      <c r="S16" s="90">
        <f t="shared" si="14"/>
        <v>0.33333333333333331</v>
      </c>
      <c r="T16" s="90">
        <f t="shared" si="4"/>
        <v>-0.33333333333333331</v>
      </c>
      <c r="U16" s="91">
        <f t="shared" si="5"/>
        <v>0</v>
      </c>
      <c r="V16" s="91"/>
      <c r="W16" s="1"/>
    </row>
    <row r="17" spans="1:23" ht="12.75" customHeight="1" x14ac:dyDescent="0.2">
      <c r="A17" s="82" t="str">
        <f>Admin2!D11</f>
        <v/>
      </c>
      <c r="B17" s="83" t="str">
        <f>IF(Admin2!E11=0,"",Admin2!E11)</f>
        <v/>
      </c>
      <c r="C17" s="84">
        <f>Admin2!A11</f>
        <v>43840</v>
      </c>
      <c r="D17" s="85" t="str">
        <f>Admin2!B11</f>
        <v>Fredag</v>
      </c>
      <c r="E17" s="123"/>
      <c r="F17" s="124"/>
      <c r="G17" s="125"/>
      <c r="H17" s="126"/>
      <c r="I17" s="125"/>
      <c r="J17" s="124"/>
      <c r="K17" s="86">
        <f t="shared" si="0"/>
        <v>0</v>
      </c>
      <c r="L17" s="126">
        <v>0.33333333333333331</v>
      </c>
      <c r="M17" s="127"/>
      <c r="N17" s="87">
        <f t="shared" si="1"/>
        <v>0</v>
      </c>
      <c r="O17" s="88">
        <f t="shared" si="6"/>
        <v>0</v>
      </c>
      <c r="P17" s="128"/>
      <c r="Q17" s="89" t="str">
        <f t="shared" si="2"/>
        <v/>
      </c>
      <c r="R17" s="90">
        <f t="shared" ref="R17:S17" si="15">K17</f>
        <v>0</v>
      </c>
      <c r="S17" s="90">
        <f t="shared" si="15"/>
        <v>0.33333333333333331</v>
      </c>
      <c r="T17" s="90">
        <f t="shared" si="4"/>
        <v>-0.33333333333333331</v>
      </c>
      <c r="U17" s="91">
        <f t="shared" si="5"/>
        <v>0</v>
      </c>
      <c r="V17" s="91"/>
      <c r="W17" s="1"/>
    </row>
    <row r="18" spans="1:23" ht="12.75" customHeight="1" x14ac:dyDescent="0.2">
      <c r="A18" s="82" t="str">
        <f>Admin2!D12</f>
        <v/>
      </c>
      <c r="B18" s="83" t="str">
        <f>IF(Admin2!E12=0,"",Admin2!E12)</f>
        <v/>
      </c>
      <c r="C18" s="84">
        <f>Admin2!A12</f>
        <v>43841</v>
      </c>
      <c r="D18" s="85" t="str">
        <f>Admin2!B12</f>
        <v>Lördag</v>
      </c>
      <c r="E18" s="119"/>
      <c r="F18" s="120"/>
      <c r="G18" s="121"/>
      <c r="H18" s="122"/>
      <c r="I18" s="121"/>
      <c r="J18" s="120"/>
      <c r="K18" s="86">
        <f t="shared" si="0"/>
        <v>0</v>
      </c>
      <c r="L18" s="122"/>
      <c r="M18" s="127"/>
      <c r="N18" s="87">
        <f t="shared" si="1"/>
        <v>0</v>
      </c>
      <c r="O18" s="88">
        <f t="shared" si="6"/>
        <v>0</v>
      </c>
      <c r="P18" s="128"/>
      <c r="Q18" s="89" t="str">
        <f t="shared" si="2"/>
        <v/>
      </c>
      <c r="R18" s="90">
        <f t="shared" ref="R18:S18" si="16">K18</f>
        <v>0</v>
      </c>
      <c r="S18" s="90">
        <f t="shared" si="16"/>
        <v>0</v>
      </c>
      <c r="T18" s="90">
        <f t="shared" si="4"/>
        <v>0</v>
      </c>
      <c r="U18" s="91">
        <f t="shared" si="5"/>
        <v>0</v>
      </c>
      <c r="V18" s="91"/>
      <c r="W18" s="1"/>
    </row>
    <row r="19" spans="1:23" ht="12.75" customHeight="1" x14ac:dyDescent="0.2">
      <c r="A19" s="82" t="str">
        <f>Admin2!D13</f>
        <v/>
      </c>
      <c r="B19" s="83" t="str">
        <f>IF(Admin2!E13=0,"",Admin2!E13)</f>
        <v/>
      </c>
      <c r="C19" s="84">
        <f>Admin2!A13</f>
        <v>43842</v>
      </c>
      <c r="D19" s="85" t="str">
        <f>Admin2!B13</f>
        <v>Söndag</v>
      </c>
      <c r="E19" s="119"/>
      <c r="F19" s="120"/>
      <c r="G19" s="121"/>
      <c r="H19" s="122"/>
      <c r="I19" s="121"/>
      <c r="J19" s="120"/>
      <c r="K19" s="86">
        <f t="shared" si="0"/>
        <v>0</v>
      </c>
      <c r="L19" s="122"/>
      <c r="M19" s="127"/>
      <c r="N19" s="87">
        <f t="shared" si="1"/>
        <v>0</v>
      </c>
      <c r="O19" s="88">
        <f t="shared" si="6"/>
        <v>0</v>
      </c>
      <c r="P19" s="128"/>
      <c r="Q19" s="89" t="str">
        <f t="shared" si="2"/>
        <v/>
      </c>
      <c r="R19" s="90">
        <f t="shared" ref="R19:S19" si="17">K19</f>
        <v>0</v>
      </c>
      <c r="S19" s="90">
        <f t="shared" si="17"/>
        <v>0</v>
      </c>
      <c r="T19" s="90">
        <f t="shared" si="4"/>
        <v>0</v>
      </c>
      <c r="U19" s="91">
        <f t="shared" si="5"/>
        <v>0</v>
      </c>
      <c r="V19" s="91"/>
      <c r="W19" s="1"/>
    </row>
    <row r="20" spans="1:23" ht="12.75" customHeight="1" x14ac:dyDescent="0.2">
      <c r="A20" s="82" t="str">
        <f>Admin2!D14</f>
        <v/>
      </c>
      <c r="B20" s="83" t="str">
        <f>IF(Admin2!E14=0,"",Admin2!E14)</f>
        <v>v 3</v>
      </c>
      <c r="C20" s="84">
        <f>Admin2!A14</f>
        <v>43843</v>
      </c>
      <c r="D20" s="85" t="str">
        <f>Admin2!B14</f>
        <v>Måndag</v>
      </c>
      <c r="E20" s="123"/>
      <c r="F20" s="124"/>
      <c r="G20" s="125"/>
      <c r="H20" s="126"/>
      <c r="I20" s="125"/>
      <c r="J20" s="124"/>
      <c r="K20" s="86">
        <f t="shared" si="0"/>
        <v>0</v>
      </c>
      <c r="L20" s="126">
        <v>0.33333333333333331</v>
      </c>
      <c r="M20" s="127"/>
      <c r="N20" s="87">
        <f t="shared" si="1"/>
        <v>0</v>
      </c>
      <c r="O20" s="88">
        <f t="shared" si="6"/>
        <v>0</v>
      </c>
      <c r="P20" s="128"/>
      <c r="Q20" s="89" t="str">
        <f t="shared" si="2"/>
        <v/>
      </c>
      <c r="R20" s="90">
        <f t="shared" ref="R20:S20" si="18">K20</f>
        <v>0</v>
      </c>
      <c r="S20" s="90">
        <f t="shared" si="18"/>
        <v>0.33333333333333331</v>
      </c>
      <c r="T20" s="90">
        <f t="shared" si="4"/>
        <v>-0.33333333333333331</v>
      </c>
      <c r="U20" s="91">
        <f t="shared" si="5"/>
        <v>0</v>
      </c>
      <c r="V20" s="91"/>
      <c r="W20" s="1"/>
    </row>
    <row r="21" spans="1:23" ht="12.75" customHeight="1" x14ac:dyDescent="0.2">
      <c r="A21" s="82" t="str">
        <f>Admin2!D15</f>
        <v/>
      </c>
      <c r="B21" s="83" t="str">
        <f>IF(Admin2!E15=0,"",Admin2!E15)</f>
        <v/>
      </c>
      <c r="C21" s="84">
        <f>Admin2!A15</f>
        <v>43844</v>
      </c>
      <c r="D21" s="85" t="str">
        <f>Admin2!B15</f>
        <v>Tisdag</v>
      </c>
      <c r="E21" s="123"/>
      <c r="F21" s="124"/>
      <c r="G21" s="125"/>
      <c r="H21" s="126"/>
      <c r="I21" s="125"/>
      <c r="J21" s="124"/>
      <c r="K21" s="86">
        <f t="shared" si="0"/>
        <v>0</v>
      </c>
      <c r="L21" s="126">
        <v>0.33333333333333331</v>
      </c>
      <c r="M21" s="127"/>
      <c r="N21" s="87">
        <f t="shared" si="1"/>
        <v>0</v>
      </c>
      <c r="O21" s="88">
        <f t="shared" si="6"/>
        <v>0</v>
      </c>
      <c r="P21" s="128"/>
      <c r="Q21" s="89" t="str">
        <f t="shared" si="2"/>
        <v/>
      </c>
      <c r="R21" s="90">
        <f t="shared" ref="R21:S21" si="19">K21</f>
        <v>0</v>
      </c>
      <c r="S21" s="90">
        <f t="shared" si="19"/>
        <v>0.33333333333333331</v>
      </c>
      <c r="T21" s="90">
        <f t="shared" si="4"/>
        <v>-0.33333333333333331</v>
      </c>
      <c r="U21" s="91">
        <f t="shared" si="5"/>
        <v>0</v>
      </c>
      <c r="V21" s="91"/>
      <c r="W21" s="1"/>
    </row>
    <row r="22" spans="1:23" ht="12.75" customHeight="1" x14ac:dyDescent="0.2">
      <c r="A22" s="82" t="str">
        <f>Admin2!D16</f>
        <v/>
      </c>
      <c r="B22" s="83" t="str">
        <f>IF(Admin2!E16=0,"",Admin2!E16)</f>
        <v/>
      </c>
      <c r="C22" s="84">
        <f>Admin2!A16</f>
        <v>43845</v>
      </c>
      <c r="D22" s="85" t="str">
        <f>Admin2!B16</f>
        <v>Onsdag</v>
      </c>
      <c r="E22" s="123"/>
      <c r="F22" s="124"/>
      <c r="G22" s="125"/>
      <c r="H22" s="126"/>
      <c r="I22" s="125"/>
      <c r="J22" s="124"/>
      <c r="K22" s="86">
        <f t="shared" si="0"/>
        <v>0</v>
      </c>
      <c r="L22" s="126">
        <v>0.33333333333333331</v>
      </c>
      <c r="M22" s="127"/>
      <c r="N22" s="87">
        <f t="shared" si="1"/>
        <v>0</v>
      </c>
      <c r="O22" s="88">
        <f t="shared" si="6"/>
        <v>0</v>
      </c>
      <c r="P22" s="128"/>
      <c r="Q22" s="89" t="str">
        <f t="shared" si="2"/>
        <v/>
      </c>
      <c r="R22" s="90">
        <f t="shared" ref="R22:S22" si="20">K22</f>
        <v>0</v>
      </c>
      <c r="S22" s="90">
        <f t="shared" si="20"/>
        <v>0.33333333333333331</v>
      </c>
      <c r="T22" s="90">
        <f t="shared" si="4"/>
        <v>-0.33333333333333331</v>
      </c>
      <c r="U22" s="91">
        <f t="shared" si="5"/>
        <v>0</v>
      </c>
      <c r="V22" s="90"/>
      <c r="W22" s="1"/>
    </row>
    <row r="23" spans="1:23" ht="12.75" customHeight="1" x14ac:dyDescent="0.2">
      <c r="A23" s="82" t="str">
        <f>Admin2!D17</f>
        <v/>
      </c>
      <c r="B23" s="83" t="str">
        <f>IF(Admin2!E17=0,"",Admin2!E17)</f>
        <v/>
      </c>
      <c r="C23" s="84">
        <f>Admin2!A17</f>
        <v>43846</v>
      </c>
      <c r="D23" s="85" t="str">
        <f>Admin2!B17</f>
        <v>Torsdag</v>
      </c>
      <c r="E23" s="123"/>
      <c r="F23" s="124"/>
      <c r="G23" s="125"/>
      <c r="H23" s="126"/>
      <c r="I23" s="125"/>
      <c r="J23" s="124"/>
      <c r="K23" s="86">
        <f t="shared" si="0"/>
        <v>0</v>
      </c>
      <c r="L23" s="126">
        <v>0.33333333333333331</v>
      </c>
      <c r="M23" s="127"/>
      <c r="N23" s="87">
        <f t="shared" si="1"/>
        <v>0</v>
      </c>
      <c r="O23" s="88">
        <f t="shared" si="6"/>
        <v>0</v>
      </c>
      <c r="P23" s="128"/>
      <c r="Q23" s="89" t="str">
        <f t="shared" si="2"/>
        <v/>
      </c>
      <c r="R23" s="90">
        <f t="shared" ref="R23:S23" si="21">K23</f>
        <v>0</v>
      </c>
      <c r="S23" s="90">
        <f t="shared" si="21"/>
        <v>0.33333333333333331</v>
      </c>
      <c r="T23" s="90">
        <f t="shared" si="4"/>
        <v>-0.33333333333333331</v>
      </c>
      <c r="U23" s="91">
        <f t="shared" si="5"/>
        <v>0</v>
      </c>
      <c r="V23" s="90"/>
      <c r="W23" s="1"/>
    </row>
    <row r="24" spans="1:23" ht="12.75" customHeight="1" x14ac:dyDescent="0.2">
      <c r="A24" s="82" t="str">
        <f>Admin2!D18</f>
        <v/>
      </c>
      <c r="B24" s="83" t="str">
        <f>IF(Admin2!E18=0,"",Admin2!E18)</f>
        <v/>
      </c>
      <c r="C24" s="84">
        <f>Admin2!A18</f>
        <v>43847</v>
      </c>
      <c r="D24" s="85" t="str">
        <f>Admin2!B18</f>
        <v>Fredag</v>
      </c>
      <c r="E24" s="123"/>
      <c r="F24" s="124"/>
      <c r="G24" s="125"/>
      <c r="H24" s="126"/>
      <c r="I24" s="125"/>
      <c r="J24" s="124"/>
      <c r="K24" s="86">
        <f t="shared" si="0"/>
        <v>0</v>
      </c>
      <c r="L24" s="126">
        <v>0.33333333333333331</v>
      </c>
      <c r="M24" s="127"/>
      <c r="N24" s="87">
        <f t="shared" si="1"/>
        <v>0</v>
      </c>
      <c r="O24" s="88">
        <f t="shared" si="6"/>
        <v>0</v>
      </c>
      <c r="P24" s="128"/>
      <c r="Q24" s="89" t="str">
        <f t="shared" si="2"/>
        <v/>
      </c>
      <c r="R24" s="90">
        <f t="shared" ref="R24:S24" si="22">K24</f>
        <v>0</v>
      </c>
      <c r="S24" s="90">
        <f t="shared" si="22"/>
        <v>0.33333333333333331</v>
      </c>
      <c r="T24" s="90">
        <f t="shared" si="4"/>
        <v>-0.33333333333333331</v>
      </c>
      <c r="U24" s="91">
        <f t="shared" si="5"/>
        <v>0</v>
      </c>
      <c r="V24" s="90"/>
      <c r="W24" s="1"/>
    </row>
    <row r="25" spans="1:23" ht="12.75" customHeight="1" x14ac:dyDescent="0.2">
      <c r="A25" s="82" t="str">
        <f>Admin2!D19</f>
        <v/>
      </c>
      <c r="B25" s="83" t="str">
        <f>IF(Admin2!E19=0,"",Admin2!E19)</f>
        <v/>
      </c>
      <c r="C25" s="84">
        <f>Admin2!A19</f>
        <v>43848</v>
      </c>
      <c r="D25" s="85" t="str">
        <f>Admin2!B19</f>
        <v>Lördag</v>
      </c>
      <c r="E25" s="119"/>
      <c r="F25" s="120"/>
      <c r="G25" s="121"/>
      <c r="H25" s="122"/>
      <c r="I25" s="121"/>
      <c r="J25" s="120"/>
      <c r="K25" s="86">
        <f t="shared" si="0"/>
        <v>0</v>
      </c>
      <c r="L25" s="122"/>
      <c r="M25" s="127"/>
      <c r="N25" s="87">
        <f t="shared" si="1"/>
        <v>0</v>
      </c>
      <c r="O25" s="88">
        <f t="shared" si="6"/>
        <v>0</v>
      </c>
      <c r="P25" s="128"/>
      <c r="Q25" s="89" t="str">
        <f t="shared" si="2"/>
        <v/>
      </c>
      <c r="R25" s="90">
        <f t="shared" ref="R25:S25" si="23">K25</f>
        <v>0</v>
      </c>
      <c r="S25" s="90">
        <f t="shared" si="23"/>
        <v>0</v>
      </c>
      <c r="T25" s="90">
        <f t="shared" si="4"/>
        <v>0</v>
      </c>
      <c r="U25" s="91">
        <f t="shared" si="5"/>
        <v>0</v>
      </c>
      <c r="V25" s="90"/>
      <c r="W25" s="1"/>
    </row>
    <row r="26" spans="1:23" ht="12.75" customHeight="1" x14ac:dyDescent="0.2">
      <c r="A26" s="82" t="str">
        <f>Admin2!D20</f>
        <v/>
      </c>
      <c r="B26" s="83" t="str">
        <f>IF(Admin2!E20=0,"",Admin2!E20)</f>
        <v/>
      </c>
      <c r="C26" s="84">
        <f>Admin2!A20</f>
        <v>43849</v>
      </c>
      <c r="D26" s="85" t="str">
        <f>Admin2!B20</f>
        <v>Söndag</v>
      </c>
      <c r="E26" s="119"/>
      <c r="F26" s="120"/>
      <c r="G26" s="121"/>
      <c r="H26" s="122"/>
      <c r="I26" s="121"/>
      <c r="J26" s="120"/>
      <c r="K26" s="86">
        <f t="shared" si="0"/>
        <v>0</v>
      </c>
      <c r="L26" s="122"/>
      <c r="M26" s="127"/>
      <c r="N26" s="87">
        <f t="shared" si="1"/>
        <v>0</v>
      </c>
      <c r="O26" s="88">
        <f t="shared" si="6"/>
        <v>0</v>
      </c>
      <c r="P26" s="128"/>
      <c r="Q26" s="89" t="str">
        <f t="shared" si="2"/>
        <v/>
      </c>
      <c r="R26" s="90">
        <f t="shared" ref="R26:S26" si="24">K26</f>
        <v>0</v>
      </c>
      <c r="S26" s="90">
        <f t="shared" si="24"/>
        <v>0</v>
      </c>
      <c r="T26" s="90">
        <f t="shared" si="4"/>
        <v>0</v>
      </c>
      <c r="U26" s="91">
        <f t="shared" si="5"/>
        <v>0</v>
      </c>
      <c r="V26" s="90"/>
      <c r="W26" s="1"/>
    </row>
    <row r="27" spans="1:23" ht="12.75" customHeight="1" x14ac:dyDescent="0.2">
      <c r="A27" s="82" t="str">
        <f>Admin2!D21</f>
        <v/>
      </c>
      <c r="B27" s="83" t="str">
        <f>IF(Admin2!E21=0,"",Admin2!E21)</f>
        <v>v 4</v>
      </c>
      <c r="C27" s="84">
        <f>Admin2!A21</f>
        <v>43850</v>
      </c>
      <c r="D27" s="85" t="str">
        <f>Admin2!B21</f>
        <v>Måndag</v>
      </c>
      <c r="E27" s="123"/>
      <c r="F27" s="124"/>
      <c r="G27" s="125"/>
      <c r="H27" s="126"/>
      <c r="I27" s="125"/>
      <c r="J27" s="124"/>
      <c r="K27" s="86">
        <f t="shared" si="0"/>
        <v>0</v>
      </c>
      <c r="L27" s="126">
        <v>0.33333333333333331</v>
      </c>
      <c r="M27" s="127"/>
      <c r="N27" s="87">
        <f t="shared" si="1"/>
        <v>0</v>
      </c>
      <c r="O27" s="88">
        <f t="shared" si="6"/>
        <v>0</v>
      </c>
      <c r="P27" s="128"/>
      <c r="Q27" s="89" t="str">
        <f t="shared" si="2"/>
        <v/>
      </c>
      <c r="R27" s="90">
        <f t="shared" ref="R27:S27" si="25">K27</f>
        <v>0</v>
      </c>
      <c r="S27" s="90">
        <f t="shared" si="25"/>
        <v>0.33333333333333331</v>
      </c>
      <c r="T27" s="90">
        <f t="shared" si="4"/>
        <v>-0.33333333333333331</v>
      </c>
      <c r="U27" s="91">
        <f t="shared" si="5"/>
        <v>0</v>
      </c>
      <c r="V27" s="90"/>
      <c r="W27" s="1"/>
    </row>
    <row r="28" spans="1:23" ht="12.75" customHeight="1" x14ac:dyDescent="0.2">
      <c r="A28" s="82" t="str">
        <f>Admin2!D22</f>
        <v/>
      </c>
      <c r="B28" s="83" t="str">
        <f>IF(Admin2!E22=0,"",Admin2!E22)</f>
        <v/>
      </c>
      <c r="C28" s="84">
        <f>Admin2!A22</f>
        <v>43851</v>
      </c>
      <c r="D28" s="85" t="str">
        <f>Admin2!B22</f>
        <v>Tisdag</v>
      </c>
      <c r="E28" s="123"/>
      <c r="F28" s="124"/>
      <c r="G28" s="125"/>
      <c r="H28" s="126"/>
      <c r="I28" s="125"/>
      <c r="J28" s="124"/>
      <c r="K28" s="86">
        <f t="shared" si="0"/>
        <v>0</v>
      </c>
      <c r="L28" s="126">
        <v>0.33333333333333331</v>
      </c>
      <c r="M28" s="127"/>
      <c r="N28" s="87">
        <f t="shared" si="1"/>
        <v>0</v>
      </c>
      <c r="O28" s="88">
        <f t="shared" si="6"/>
        <v>0</v>
      </c>
      <c r="P28" s="128"/>
      <c r="Q28" s="89" t="str">
        <f t="shared" si="2"/>
        <v/>
      </c>
      <c r="R28" s="90">
        <f t="shared" ref="R28:S28" si="26">K28</f>
        <v>0</v>
      </c>
      <c r="S28" s="90">
        <f t="shared" si="26"/>
        <v>0.33333333333333331</v>
      </c>
      <c r="T28" s="90">
        <f t="shared" si="4"/>
        <v>-0.33333333333333331</v>
      </c>
      <c r="U28" s="91">
        <f t="shared" si="5"/>
        <v>0</v>
      </c>
      <c r="V28" s="90"/>
      <c r="W28" s="1"/>
    </row>
    <row r="29" spans="1:23" ht="12.75" customHeight="1" x14ac:dyDescent="0.2">
      <c r="A29" s="82" t="str">
        <f>Admin2!D23</f>
        <v/>
      </c>
      <c r="B29" s="83" t="str">
        <f>IF(Admin2!E23=0,"",Admin2!E23)</f>
        <v/>
      </c>
      <c r="C29" s="84">
        <f>Admin2!A23</f>
        <v>43852</v>
      </c>
      <c r="D29" s="85" t="str">
        <f>Admin2!B23</f>
        <v>Onsdag</v>
      </c>
      <c r="E29" s="123"/>
      <c r="F29" s="124"/>
      <c r="G29" s="125"/>
      <c r="H29" s="126"/>
      <c r="I29" s="125"/>
      <c r="J29" s="124"/>
      <c r="K29" s="86">
        <f t="shared" si="0"/>
        <v>0</v>
      </c>
      <c r="L29" s="126">
        <v>0.33333333333333331</v>
      </c>
      <c r="M29" s="127"/>
      <c r="N29" s="87">
        <f t="shared" si="1"/>
        <v>0</v>
      </c>
      <c r="O29" s="88">
        <f t="shared" si="6"/>
        <v>0</v>
      </c>
      <c r="P29" s="128"/>
      <c r="Q29" s="89" t="str">
        <f t="shared" si="2"/>
        <v/>
      </c>
      <c r="R29" s="90">
        <f t="shared" ref="R29:S29" si="27">K29</f>
        <v>0</v>
      </c>
      <c r="S29" s="90">
        <f t="shared" si="27"/>
        <v>0.33333333333333331</v>
      </c>
      <c r="T29" s="90">
        <f t="shared" si="4"/>
        <v>-0.33333333333333331</v>
      </c>
      <c r="U29" s="91">
        <f t="shared" si="5"/>
        <v>0</v>
      </c>
      <c r="V29" s="90"/>
      <c r="W29" s="1"/>
    </row>
    <row r="30" spans="1:23" ht="12.75" customHeight="1" x14ac:dyDescent="0.2">
      <c r="A30" s="82" t="str">
        <f>Admin2!D24</f>
        <v/>
      </c>
      <c r="B30" s="83" t="str">
        <f>IF(Admin2!E24=0,"",Admin2!E24)</f>
        <v/>
      </c>
      <c r="C30" s="84">
        <f>Admin2!A24</f>
        <v>43853</v>
      </c>
      <c r="D30" s="85" t="str">
        <f>Admin2!B24</f>
        <v>Torsdag</v>
      </c>
      <c r="E30" s="123"/>
      <c r="F30" s="124"/>
      <c r="G30" s="125"/>
      <c r="H30" s="126"/>
      <c r="I30" s="125"/>
      <c r="J30" s="124"/>
      <c r="K30" s="86">
        <f t="shared" si="0"/>
        <v>0</v>
      </c>
      <c r="L30" s="126">
        <v>0.33333333333333331</v>
      </c>
      <c r="M30" s="127"/>
      <c r="N30" s="87">
        <f t="shared" si="1"/>
        <v>0</v>
      </c>
      <c r="O30" s="88">
        <f t="shared" si="6"/>
        <v>0</v>
      </c>
      <c r="P30" s="128"/>
      <c r="Q30" s="89" t="str">
        <f t="shared" si="2"/>
        <v/>
      </c>
      <c r="R30" s="90">
        <f t="shared" ref="R30:S30" si="28">K30</f>
        <v>0</v>
      </c>
      <c r="S30" s="90">
        <f t="shared" si="28"/>
        <v>0.33333333333333331</v>
      </c>
      <c r="T30" s="90">
        <f t="shared" si="4"/>
        <v>-0.33333333333333331</v>
      </c>
      <c r="U30" s="91">
        <f t="shared" si="5"/>
        <v>0</v>
      </c>
      <c r="V30" s="90"/>
      <c r="W30" s="1"/>
    </row>
    <row r="31" spans="1:23" ht="12.75" customHeight="1" x14ac:dyDescent="0.2">
      <c r="A31" s="82" t="str">
        <f>Admin2!D25</f>
        <v/>
      </c>
      <c r="B31" s="83" t="str">
        <f>IF(Admin2!E25=0,"",Admin2!E25)</f>
        <v/>
      </c>
      <c r="C31" s="84">
        <f>Admin2!A25</f>
        <v>43854</v>
      </c>
      <c r="D31" s="85" t="str">
        <f>Admin2!B25</f>
        <v>Fredag</v>
      </c>
      <c r="E31" s="123"/>
      <c r="F31" s="124"/>
      <c r="G31" s="125"/>
      <c r="H31" s="126"/>
      <c r="I31" s="125"/>
      <c r="J31" s="124"/>
      <c r="K31" s="86">
        <f t="shared" si="0"/>
        <v>0</v>
      </c>
      <c r="L31" s="126">
        <v>0.33333333333333331</v>
      </c>
      <c r="M31" s="127"/>
      <c r="N31" s="87">
        <f t="shared" si="1"/>
        <v>0</v>
      </c>
      <c r="O31" s="88">
        <f t="shared" si="6"/>
        <v>0</v>
      </c>
      <c r="P31" s="128"/>
      <c r="Q31" s="89" t="str">
        <f t="shared" si="2"/>
        <v/>
      </c>
      <c r="R31" s="90">
        <f t="shared" ref="R31:S31" si="29">K31</f>
        <v>0</v>
      </c>
      <c r="S31" s="90">
        <f t="shared" si="29"/>
        <v>0.33333333333333331</v>
      </c>
      <c r="T31" s="90">
        <f t="shared" si="4"/>
        <v>-0.33333333333333331</v>
      </c>
      <c r="U31" s="91">
        <f t="shared" si="5"/>
        <v>0</v>
      </c>
      <c r="V31" s="90"/>
      <c r="W31" s="1"/>
    </row>
    <row r="32" spans="1:23" ht="12.75" customHeight="1" x14ac:dyDescent="0.2">
      <c r="A32" s="82" t="str">
        <f>Admin2!D26</f>
        <v/>
      </c>
      <c r="B32" s="83" t="str">
        <f>IF(Admin2!E26=0,"",Admin2!E26)</f>
        <v/>
      </c>
      <c r="C32" s="84">
        <f>Admin2!A26</f>
        <v>43855</v>
      </c>
      <c r="D32" s="85" t="str">
        <f>Admin2!B26</f>
        <v>Lördag</v>
      </c>
      <c r="E32" s="119"/>
      <c r="F32" s="120"/>
      <c r="G32" s="121"/>
      <c r="H32" s="122"/>
      <c r="I32" s="121"/>
      <c r="J32" s="120"/>
      <c r="K32" s="86">
        <f t="shared" si="0"/>
        <v>0</v>
      </c>
      <c r="L32" s="122"/>
      <c r="M32" s="127"/>
      <c r="N32" s="87">
        <f t="shared" si="1"/>
        <v>0</v>
      </c>
      <c r="O32" s="88">
        <f t="shared" si="6"/>
        <v>0</v>
      </c>
      <c r="P32" s="128"/>
      <c r="Q32" s="89" t="str">
        <f t="shared" si="2"/>
        <v/>
      </c>
      <c r="R32" s="90">
        <f t="shared" ref="R32:S32" si="30">K32</f>
        <v>0</v>
      </c>
      <c r="S32" s="90">
        <f t="shared" si="30"/>
        <v>0</v>
      </c>
      <c r="T32" s="90">
        <f t="shared" si="4"/>
        <v>0</v>
      </c>
      <c r="U32" s="91">
        <f t="shared" si="5"/>
        <v>0</v>
      </c>
      <c r="V32" s="90"/>
      <c r="W32" s="1"/>
    </row>
    <row r="33" spans="1:23" ht="12.75" customHeight="1" x14ac:dyDescent="0.2">
      <c r="A33" s="82" t="str">
        <f>Admin2!D27</f>
        <v/>
      </c>
      <c r="B33" s="83" t="str">
        <f>IF(Admin2!E27=0,"",Admin2!E27)</f>
        <v/>
      </c>
      <c r="C33" s="84">
        <f>Admin2!A27</f>
        <v>43856</v>
      </c>
      <c r="D33" s="85" t="str">
        <f>Admin2!B27</f>
        <v>Söndag</v>
      </c>
      <c r="E33" s="119"/>
      <c r="F33" s="120"/>
      <c r="G33" s="121"/>
      <c r="H33" s="122"/>
      <c r="I33" s="121"/>
      <c r="J33" s="120"/>
      <c r="K33" s="86">
        <f t="shared" si="0"/>
        <v>0</v>
      </c>
      <c r="L33" s="122"/>
      <c r="M33" s="127"/>
      <c r="N33" s="87">
        <f t="shared" si="1"/>
        <v>0</v>
      </c>
      <c r="O33" s="88">
        <f t="shared" si="6"/>
        <v>0</v>
      </c>
      <c r="P33" s="128"/>
      <c r="Q33" s="89" t="str">
        <f t="shared" si="2"/>
        <v/>
      </c>
      <c r="R33" s="90">
        <f t="shared" ref="R33:S33" si="31">K33</f>
        <v>0</v>
      </c>
      <c r="S33" s="90">
        <f t="shared" si="31"/>
        <v>0</v>
      </c>
      <c r="T33" s="90">
        <f t="shared" si="4"/>
        <v>0</v>
      </c>
      <c r="U33" s="91">
        <f t="shared" si="5"/>
        <v>0</v>
      </c>
      <c r="V33" s="90"/>
      <c r="W33" s="1"/>
    </row>
    <row r="34" spans="1:23" ht="12.75" customHeight="1" x14ac:dyDescent="0.2">
      <c r="A34" s="82" t="str">
        <f>Admin2!D28</f>
        <v/>
      </c>
      <c r="B34" s="83" t="str">
        <f>IF(Admin2!E28=0,"",Admin2!E28)</f>
        <v>v 5</v>
      </c>
      <c r="C34" s="84">
        <f>Admin2!A28</f>
        <v>43857</v>
      </c>
      <c r="D34" s="85" t="str">
        <f>Admin2!B28</f>
        <v>Måndag</v>
      </c>
      <c r="E34" s="123"/>
      <c r="F34" s="124"/>
      <c r="G34" s="125"/>
      <c r="H34" s="126"/>
      <c r="I34" s="125"/>
      <c r="J34" s="124"/>
      <c r="K34" s="86">
        <f t="shared" si="0"/>
        <v>0</v>
      </c>
      <c r="L34" s="126">
        <v>0.33333333333333331</v>
      </c>
      <c r="M34" s="127"/>
      <c r="N34" s="87">
        <f t="shared" si="1"/>
        <v>0</v>
      </c>
      <c r="O34" s="88">
        <f t="shared" si="6"/>
        <v>0</v>
      </c>
      <c r="P34" s="128"/>
      <c r="Q34" s="89" t="str">
        <f t="shared" si="2"/>
        <v/>
      </c>
      <c r="R34" s="90">
        <f t="shared" ref="R34:S34" si="32">K34</f>
        <v>0</v>
      </c>
      <c r="S34" s="90">
        <f t="shared" si="32"/>
        <v>0.33333333333333331</v>
      </c>
      <c r="T34" s="90">
        <f t="shared" si="4"/>
        <v>-0.33333333333333331</v>
      </c>
      <c r="U34" s="91">
        <f t="shared" si="5"/>
        <v>0</v>
      </c>
      <c r="V34" s="90"/>
      <c r="W34" s="1"/>
    </row>
    <row r="35" spans="1:23" ht="12.75" customHeight="1" x14ac:dyDescent="0.2">
      <c r="A35" s="82" t="str">
        <f>Admin2!D29</f>
        <v/>
      </c>
      <c r="B35" s="83" t="str">
        <f>IF(Admin2!E29=0,"",Admin2!E29)</f>
        <v/>
      </c>
      <c r="C35" s="84">
        <f>Admin2!A29</f>
        <v>43858</v>
      </c>
      <c r="D35" s="85" t="str">
        <f>Admin2!B29</f>
        <v>Tisdag</v>
      </c>
      <c r="E35" s="123"/>
      <c r="F35" s="124"/>
      <c r="G35" s="125"/>
      <c r="H35" s="126"/>
      <c r="I35" s="125"/>
      <c r="J35" s="124"/>
      <c r="K35" s="86">
        <f t="shared" si="0"/>
        <v>0</v>
      </c>
      <c r="L35" s="126">
        <v>0.33333333333333331</v>
      </c>
      <c r="M35" s="127"/>
      <c r="N35" s="87">
        <f t="shared" si="1"/>
        <v>0</v>
      </c>
      <c r="O35" s="88">
        <f t="shared" si="6"/>
        <v>0</v>
      </c>
      <c r="P35" s="128"/>
      <c r="Q35" s="89" t="str">
        <f t="shared" si="2"/>
        <v/>
      </c>
      <c r="R35" s="90">
        <f t="shared" ref="R35:S35" si="33">K35</f>
        <v>0</v>
      </c>
      <c r="S35" s="90">
        <f t="shared" si="33"/>
        <v>0.33333333333333331</v>
      </c>
      <c r="T35" s="90">
        <f t="shared" si="4"/>
        <v>-0.33333333333333331</v>
      </c>
      <c r="U35" s="91">
        <f t="shared" si="5"/>
        <v>0</v>
      </c>
      <c r="V35" s="90"/>
      <c r="W35" s="1"/>
    </row>
    <row r="36" spans="1:23" ht="12.75" customHeight="1" x14ac:dyDescent="0.2">
      <c r="A36" s="82" t="str">
        <f>Admin2!D30</f>
        <v/>
      </c>
      <c r="B36" s="83" t="str">
        <f>IF(Admin2!E30=0,"",Admin2!E30)</f>
        <v/>
      </c>
      <c r="C36" s="84">
        <f>Admin2!A30</f>
        <v>43859</v>
      </c>
      <c r="D36" s="85" t="str">
        <f>Admin2!B30</f>
        <v>Onsdag</v>
      </c>
      <c r="E36" s="123"/>
      <c r="F36" s="124"/>
      <c r="G36" s="125"/>
      <c r="H36" s="126"/>
      <c r="I36" s="125"/>
      <c r="J36" s="124"/>
      <c r="K36" s="86">
        <f t="shared" si="0"/>
        <v>0</v>
      </c>
      <c r="L36" s="126">
        <v>0.33333333333333331</v>
      </c>
      <c r="M36" s="127"/>
      <c r="N36" s="87">
        <f t="shared" si="1"/>
        <v>0</v>
      </c>
      <c r="O36" s="88">
        <f t="shared" si="6"/>
        <v>0</v>
      </c>
      <c r="P36" s="128"/>
      <c r="Q36" s="89" t="str">
        <f t="shared" si="2"/>
        <v/>
      </c>
      <c r="R36" s="90">
        <f t="shared" ref="R36:S36" si="34">K36</f>
        <v>0</v>
      </c>
      <c r="S36" s="90">
        <f t="shared" si="34"/>
        <v>0.33333333333333331</v>
      </c>
      <c r="T36" s="90">
        <f t="shared" si="4"/>
        <v>-0.33333333333333331</v>
      </c>
      <c r="U36" s="91">
        <f t="shared" si="5"/>
        <v>0</v>
      </c>
      <c r="V36" s="90"/>
      <c r="W36" s="1"/>
    </row>
    <row r="37" spans="1:23" ht="12.75" customHeight="1" x14ac:dyDescent="0.2">
      <c r="A37" s="82" t="str">
        <f>Admin2!D31</f>
        <v/>
      </c>
      <c r="B37" s="83" t="str">
        <f>IF(Admin2!E31=0,"",Admin2!E31)</f>
        <v/>
      </c>
      <c r="C37" s="84">
        <f>Admin2!A31</f>
        <v>43860</v>
      </c>
      <c r="D37" s="85" t="str">
        <f>Admin2!B31</f>
        <v>Torsdag</v>
      </c>
      <c r="E37" s="123"/>
      <c r="F37" s="124"/>
      <c r="G37" s="125"/>
      <c r="H37" s="126"/>
      <c r="I37" s="125"/>
      <c r="J37" s="124"/>
      <c r="K37" s="86">
        <f t="shared" si="0"/>
        <v>0</v>
      </c>
      <c r="L37" s="126">
        <v>0.33333333333333331</v>
      </c>
      <c r="M37" s="127"/>
      <c r="N37" s="87">
        <f t="shared" si="1"/>
        <v>0</v>
      </c>
      <c r="O37" s="88">
        <f t="shared" si="6"/>
        <v>0</v>
      </c>
      <c r="P37" s="128"/>
      <c r="Q37" s="89" t="str">
        <f t="shared" si="2"/>
        <v/>
      </c>
      <c r="R37" s="90">
        <f t="shared" ref="R37:S37" si="35">K37</f>
        <v>0</v>
      </c>
      <c r="S37" s="90">
        <f t="shared" si="35"/>
        <v>0.33333333333333331</v>
      </c>
      <c r="T37" s="90">
        <f t="shared" si="4"/>
        <v>-0.33333333333333331</v>
      </c>
      <c r="U37" s="91">
        <f t="shared" si="5"/>
        <v>0</v>
      </c>
      <c r="V37" s="90"/>
      <c r="W37" s="1"/>
    </row>
    <row r="38" spans="1:23" ht="12.75" customHeight="1" x14ac:dyDescent="0.2">
      <c r="A38" s="82" t="str">
        <f>Admin2!D32</f>
        <v/>
      </c>
      <c r="B38" s="83" t="str">
        <f>IF(Admin2!E32=0,"",Admin2!E32)</f>
        <v/>
      </c>
      <c r="C38" s="84">
        <f>Admin2!A32</f>
        <v>43861</v>
      </c>
      <c r="D38" s="85" t="str">
        <f>Admin2!B32</f>
        <v>Fredag</v>
      </c>
      <c r="E38" s="123"/>
      <c r="F38" s="124"/>
      <c r="G38" s="125"/>
      <c r="H38" s="126"/>
      <c r="I38" s="125"/>
      <c r="J38" s="124"/>
      <c r="K38" s="86">
        <f t="shared" si="0"/>
        <v>0</v>
      </c>
      <c r="L38" s="126">
        <v>0.33333333333333331</v>
      </c>
      <c r="M38" s="127"/>
      <c r="N38" s="87">
        <f t="shared" si="1"/>
        <v>0</v>
      </c>
      <c r="O38" s="88">
        <f t="shared" si="6"/>
        <v>0</v>
      </c>
      <c r="P38" s="128"/>
      <c r="Q38" s="89" t="str">
        <f t="shared" si="2"/>
        <v/>
      </c>
      <c r="R38" s="90">
        <f t="shared" ref="R38:S38" si="36">K38</f>
        <v>0</v>
      </c>
      <c r="S38" s="90">
        <f t="shared" si="36"/>
        <v>0.33333333333333331</v>
      </c>
      <c r="T38" s="90">
        <f t="shared" si="4"/>
        <v>-0.33333333333333331</v>
      </c>
      <c r="U38" s="91">
        <f t="shared" si="5"/>
        <v>0</v>
      </c>
      <c r="V38" s="90"/>
      <c r="W38" s="1"/>
    </row>
    <row r="39" spans="1:23" ht="12.75" customHeight="1" x14ac:dyDescent="0.2">
      <c r="A39" s="51"/>
      <c r="B39" s="1"/>
      <c r="C39" s="51"/>
      <c r="D39" s="96" t="s">
        <v>85</v>
      </c>
      <c r="E39" s="56">
        <f>COUNT(L8:L38)</f>
        <v>21</v>
      </c>
      <c r="F39" s="1"/>
      <c r="G39" s="97" t="s">
        <v>86</v>
      </c>
      <c r="H39" s="56">
        <f>COUNTIF(M8:M38,"Sem")</f>
        <v>0</v>
      </c>
      <c r="I39" s="51"/>
      <c r="J39" s="58" t="s">
        <v>87</v>
      </c>
      <c r="K39" s="98">
        <f t="shared" ref="K39:L39" si="37">SUM(K8:K38)</f>
        <v>0</v>
      </c>
      <c r="L39" s="98">
        <f t="shared" si="37"/>
        <v>6.9999999999999973</v>
      </c>
      <c r="M39" s="99"/>
      <c r="N39" s="100" t="s">
        <v>88</v>
      </c>
      <c r="O39" s="1"/>
      <c r="P39" s="1"/>
      <c r="Q39" s="60">
        <f>SUM(Q8:Q38)</f>
        <v>0</v>
      </c>
      <c r="R39" s="1"/>
      <c r="S39" s="1"/>
      <c r="T39" s="1"/>
      <c r="U39" s="1"/>
      <c r="V39" s="1"/>
      <c r="W39" s="1"/>
    </row>
    <row r="40" spans="1:23" ht="12.75" customHeight="1" x14ac:dyDescent="0.2">
      <c r="A40" s="51"/>
      <c r="B40" s="1"/>
      <c r="C40" s="51"/>
      <c r="D40" s="51"/>
      <c r="E40" s="55"/>
      <c r="F40" s="55"/>
      <c r="G40" s="55"/>
      <c r="H40" s="55"/>
      <c r="I40" s="1"/>
      <c r="J40" s="58" t="s">
        <v>89</v>
      </c>
      <c r="K40" s="101">
        <f>SUM(Uppstart!C10)</f>
        <v>1</v>
      </c>
      <c r="L40" s="102">
        <f>SUM(Uppstart!E10)</f>
        <v>7</v>
      </c>
      <c r="M40" s="56"/>
      <c r="N40" s="60">
        <f>SUM(N8:N38)</f>
        <v>0</v>
      </c>
      <c r="O40" s="1"/>
      <c r="P40" s="1"/>
      <c r="Q40" s="1"/>
      <c r="R40" s="1"/>
      <c r="S40" s="1"/>
      <c r="T40" s="1"/>
      <c r="U40" s="1"/>
      <c r="V40" s="1"/>
      <c r="W40" s="1"/>
    </row>
  </sheetData>
  <sheetProtection algorithmName="SHA-512" hashValue="OjFaab4sDmfYdCZQpKYQOUma3eDKVeT7molZOqciedZPD7wsVq8K5xwYEu49IXYRIH6gwmnYyGlQ518BpHjcKA==" saltValue="3Z13Wi4cRJK705aa7C7mtw==" spinCount="100000" sheet="1" selectLockedCells="1"/>
  <mergeCells count="6">
    <mergeCell ref="A7:M7"/>
    <mergeCell ref="E5:K5"/>
    <mergeCell ref="G4:K4"/>
    <mergeCell ref="M1:O1"/>
    <mergeCell ref="I1:L1"/>
    <mergeCell ref="I2:O2"/>
  </mergeCells>
  <conditionalFormatting sqref="D8:D38">
    <cfRule type="cellIs" dxfId="96" priority="8" operator="equal">
      <formula>"Lördag"</formula>
    </cfRule>
  </conditionalFormatting>
  <conditionalFormatting sqref="D8:D38">
    <cfRule type="cellIs" dxfId="95" priority="9" operator="equal">
      <formula>"Söndag"</formula>
    </cfRule>
  </conditionalFormatting>
  <conditionalFormatting sqref="A8:B38">
    <cfRule type="cellIs" dxfId="94" priority="10" operator="equal">
      <formula>"Halvdag"</formula>
    </cfRule>
  </conditionalFormatting>
  <conditionalFormatting sqref="E12">
    <cfRule type="cellIs" dxfId="93" priority="4" operator="equal">
      <formula>$D$13</formula>
    </cfRule>
  </conditionalFormatting>
  <conditionalFormatting sqref="F12">
    <cfRule type="cellIs" dxfId="92" priority="5" operator="equal">
      <formula>$D$13</formula>
    </cfRule>
  </conditionalFormatting>
  <conditionalFormatting sqref="G12">
    <cfRule type="cellIs" dxfId="91" priority="6" operator="equal">
      <formula>$D$13</formula>
    </cfRule>
  </conditionalFormatting>
  <conditionalFormatting sqref="E13">
    <cfRule type="cellIs" dxfId="90" priority="1" operator="equal">
      <formula>$D$13</formula>
    </cfRule>
  </conditionalFormatting>
  <conditionalFormatting sqref="F13">
    <cfRule type="cellIs" dxfId="89" priority="2" operator="equal">
      <formula>$D$13</formula>
    </cfRule>
  </conditionalFormatting>
  <conditionalFormatting sqref="G13">
    <cfRule type="cellIs" dxfId="88" priority="3" operator="equal">
      <formula>$D$13</formula>
    </cfRule>
  </conditionalFormatting>
  <dataValidations count="1">
    <dataValidation type="list" allowBlank="1" showInputMessage="1" showErrorMessage="1" prompt="Valbart" sqref="M8:M38" xr:uid="{00000000-0002-0000-0300-000000000000}">
      <formula1>$W$7:$W$11</formula1>
    </dataValidation>
  </dataValidations>
  <hyperlinks>
    <hyperlink ref="Q1" r:id="rId1" xr:uid="{9E0ED8E1-C595-4701-8472-27876E53C09F}"/>
  </hyperlinks>
  <pageMargins left="0.47244094488188981" right="0.31496062992125984" top="0.65" bottom="0.51181102362204722" header="0.3" footer="0"/>
  <pageSetup paperSize="9" scale="95" orientation="landscape" r:id="rId2"/>
  <headerFooter>
    <oddHeader>&amp;C&amp;F</oddHeader>
    <oddFooter>&amp;CSidan &amp;P av</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38"/>
  <sheetViews>
    <sheetView showGridLines="0" workbookViewId="0">
      <pane ySplit="7" topLeftCell="A8" activePane="bottomLeft" state="frozen"/>
      <selection activeCell="A8" sqref="A8"/>
      <selection pane="bottomLeft" activeCell="E10" sqref="E10"/>
    </sheetView>
  </sheetViews>
  <sheetFormatPr defaultColWidth="14.42578125" defaultRowHeight="15" customHeight="1" x14ac:dyDescent="0.2"/>
  <cols>
    <col min="1" max="1" width="8.42578125"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1"/>
      <c r="C1" s="51"/>
      <c r="D1" s="51"/>
      <c r="E1" s="1"/>
      <c r="F1" s="1"/>
      <c r="G1" s="1"/>
      <c r="H1" s="1"/>
      <c r="I1" s="194" t="str">
        <f>Uppstart!B11</f>
        <v>Februari</v>
      </c>
      <c r="J1" s="173"/>
      <c r="K1" s="173"/>
      <c r="L1" s="173"/>
      <c r="M1" s="193">
        <f>YEAR(C8)</f>
        <v>2020</v>
      </c>
      <c r="N1" s="173"/>
      <c r="O1" s="173"/>
      <c r="P1" s="1"/>
      <c r="Q1" s="153" t="s">
        <v>219</v>
      </c>
      <c r="R1" s="1"/>
      <c r="S1" s="1"/>
      <c r="T1" s="1"/>
      <c r="U1" s="1"/>
      <c r="V1" s="1"/>
      <c r="W1" s="1"/>
    </row>
    <row r="2" spans="1:23" ht="14.25" customHeight="1" x14ac:dyDescent="0.2">
      <c r="A2" s="51"/>
      <c r="B2" s="51"/>
      <c r="C2" s="51"/>
      <c r="D2" s="51"/>
      <c r="E2" s="1"/>
      <c r="F2" s="1"/>
      <c r="G2" s="1"/>
      <c r="H2" s="1"/>
      <c r="I2" s="195" t="s">
        <v>49</v>
      </c>
      <c r="J2" s="173"/>
      <c r="K2" s="173"/>
      <c r="L2" s="173"/>
      <c r="M2" s="173"/>
      <c r="N2" s="173"/>
      <c r="O2" s="173"/>
      <c r="P2" s="1"/>
      <c r="Q2" s="1"/>
      <c r="R2" s="1"/>
      <c r="S2" s="1"/>
      <c r="T2" s="1"/>
      <c r="U2" s="1"/>
      <c r="V2" s="1"/>
      <c r="W2" s="1"/>
    </row>
    <row r="3" spans="1:23" ht="14.25" customHeight="1" x14ac:dyDescent="0.2">
      <c r="A3" s="54"/>
      <c r="B3" s="54"/>
      <c r="C3" s="51"/>
      <c r="D3" s="51"/>
      <c r="E3" s="1"/>
      <c r="F3" s="1"/>
      <c r="G3" s="1"/>
      <c r="H3" s="1"/>
      <c r="I3" s="1"/>
      <c r="J3" s="1"/>
      <c r="K3" s="55"/>
      <c r="L3" s="1"/>
      <c r="M3" s="56"/>
      <c r="N3" s="56"/>
      <c r="O3" s="1"/>
      <c r="P3" s="1"/>
      <c r="Q3" s="1"/>
      <c r="R3" s="1"/>
      <c r="S3" s="1"/>
      <c r="T3" s="1"/>
      <c r="U3" s="1"/>
      <c r="V3" s="1"/>
      <c r="W3" s="1"/>
    </row>
    <row r="4" spans="1:23" ht="12.75" customHeight="1" x14ac:dyDescent="0.2">
      <c r="A4" s="57"/>
      <c r="B4" s="57"/>
      <c r="C4" s="57"/>
      <c r="D4" s="57"/>
      <c r="E4" s="57"/>
      <c r="F4" s="58" t="s">
        <v>50</v>
      </c>
      <c r="G4" s="192" t="str">
        <f>IF(Uppstart!C6&gt;"",Uppstart!C6,"Skriv in ditt namn på uppstartsfliken")</f>
        <v>Skriv ditt namn på uppstartsfliken</v>
      </c>
      <c r="H4" s="173"/>
      <c r="I4" s="173"/>
      <c r="J4" s="173"/>
      <c r="K4" s="173"/>
      <c r="L4" s="59"/>
      <c r="M4" s="56"/>
      <c r="N4" s="56"/>
      <c r="O4" s="1"/>
      <c r="P4" s="1"/>
      <c r="Q4" s="1"/>
      <c r="R4" s="1"/>
      <c r="S4" s="1"/>
      <c r="T4" s="1"/>
      <c r="U4" s="1"/>
      <c r="V4" s="1"/>
      <c r="W4" s="1"/>
    </row>
    <row r="5" spans="1:23" ht="12.75" customHeight="1" x14ac:dyDescent="0.2">
      <c r="A5" s="57"/>
      <c r="B5" s="57"/>
      <c r="C5" s="57"/>
      <c r="D5" s="57"/>
      <c r="E5" s="191" t="s">
        <v>51</v>
      </c>
      <c r="F5" s="161"/>
      <c r="G5" s="161"/>
      <c r="H5" s="161"/>
      <c r="I5" s="161"/>
      <c r="J5" s="161"/>
      <c r="K5" s="161"/>
      <c r="L5" s="59"/>
      <c r="M5" s="56"/>
      <c r="N5" s="61" t="s">
        <v>52</v>
      </c>
      <c r="O5" s="60">
        <f>SUM(Jan!O38)</f>
        <v>0</v>
      </c>
      <c r="P5" s="1"/>
      <c r="Q5" s="1"/>
      <c r="R5" s="62">
        <v>24</v>
      </c>
      <c r="S5" s="62" t="s">
        <v>54</v>
      </c>
      <c r="T5" s="62" t="s">
        <v>55</v>
      </c>
      <c r="U5" s="63"/>
      <c r="V5" s="64"/>
      <c r="W5" s="65"/>
    </row>
    <row r="6" spans="1:23" ht="26.25" customHeight="1" x14ac:dyDescent="0.2">
      <c r="A6" s="66" t="s">
        <v>56</v>
      </c>
      <c r="B6" s="66" t="s">
        <v>57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88" t="s">
        <v>75</v>
      </c>
      <c r="B7" s="189"/>
      <c r="C7" s="189"/>
      <c r="D7" s="189"/>
      <c r="E7" s="189"/>
      <c r="F7" s="189"/>
      <c r="G7" s="189"/>
      <c r="H7" s="189"/>
      <c r="I7" s="189"/>
      <c r="J7" s="189"/>
      <c r="K7" s="189"/>
      <c r="L7" s="189"/>
      <c r="M7" s="190"/>
      <c r="N7" s="80" t="s">
        <v>76</v>
      </c>
      <c r="O7" s="80" t="s">
        <v>76</v>
      </c>
      <c r="P7" s="66"/>
      <c r="Q7" s="66" t="s">
        <v>76</v>
      </c>
      <c r="R7" s="79" t="s">
        <v>77</v>
      </c>
      <c r="S7" s="79" t="s">
        <v>78</v>
      </c>
      <c r="T7" s="79" t="s">
        <v>79</v>
      </c>
      <c r="U7" s="66"/>
      <c r="V7" s="79"/>
      <c r="W7" s="81"/>
    </row>
    <row r="8" spans="1:23" ht="12.75" customHeight="1" x14ac:dyDescent="0.2">
      <c r="A8" s="82" t="str">
        <f>Admin2!D33</f>
        <v/>
      </c>
      <c r="B8" s="82" t="str">
        <f>IF(Admin2!E33=0,"",Admin2!E33)</f>
        <v/>
      </c>
      <c r="C8" s="84">
        <f>Admin2!A33</f>
        <v>43862</v>
      </c>
      <c r="D8" s="85" t="str">
        <f>Admin2!B33</f>
        <v>Lördag</v>
      </c>
      <c r="E8" s="119"/>
      <c r="F8" s="120"/>
      <c r="G8" s="121"/>
      <c r="H8" s="122"/>
      <c r="I8" s="121"/>
      <c r="J8" s="120"/>
      <c r="K8" s="86">
        <f t="shared" ref="K8:K36" si="0">IFERROR(F8-E8+H8-G8+J8-I8,"Tag bort blanksteg")</f>
        <v>0</v>
      </c>
      <c r="L8" s="122"/>
      <c r="M8" s="127"/>
      <c r="N8" s="87">
        <f t="shared" ref="N8:N36"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28"/>
      <c r="Q8" s="89" t="str">
        <f t="shared" ref="Q8:Q36" si="2">IF(M8="Sem","",IF(M8="","",IF(L8-K8&gt;0,(L8-K8)/$T$6,0)))</f>
        <v/>
      </c>
      <c r="R8" s="90">
        <f t="shared" ref="R8:S8" si="3">K8</f>
        <v>0</v>
      </c>
      <c r="S8" s="90">
        <f t="shared" si="3"/>
        <v>0</v>
      </c>
      <c r="T8" s="90">
        <f t="shared" ref="T8:T36" si="4">R8-S8</f>
        <v>0</v>
      </c>
      <c r="U8" s="91">
        <f t="shared" ref="U8:U36" si="5">IF(M8="",0,IF(M8="Sem",IF(L8="",7,IF(K8=0,2,5)),IF(L8="",8,IF(S8-R8&lt;0,6,1))))</f>
        <v>0</v>
      </c>
      <c r="V8" s="91"/>
      <c r="W8" s="92" t="s">
        <v>80</v>
      </c>
    </row>
    <row r="9" spans="1:23" ht="12.75" customHeight="1" x14ac:dyDescent="0.2">
      <c r="A9" s="82" t="str">
        <f>Admin2!D34</f>
        <v/>
      </c>
      <c r="B9" s="82" t="str">
        <f>IF(Admin2!E34=0,"",Admin2!E34)</f>
        <v/>
      </c>
      <c r="C9" s="84">
        <f>Admin2!A34</f>
        <v>43863</v>
      </c>
      <c r="D9" s="85" t="str">
        <f>Admin2!B34</f>
        <v>Söndag</v>
      </c>
      <c r="E9" s="119"/>
      <c r="F9" s="120"/>
      <c r="G9" s="121"/>
      <c r="H9" s="122"/>
      <c r="I9" s="121"/>
      <c r="J9" s="120"/>
      <c r="K9" s="86">
        <f t="shared" si="0"/>
        <v>0</v>
      </c>
      <c r="L9" s="122"/>
      <c r="M9" s="127"/>
      <c r="N9" s="87">
        <f t="shared" si="1"/>
        <v>0</v>
      </c>
      <c r="O9" s="88">
        <f t="shared" ref="O9:O36" si="6">IFERROR(IF(N9="      Fel1","Semester - tag bort den registrerade arbetstiden!",IF(N9="      Fel2","Tag bort frånvaro-kod, du har har arbetat full tid!",IF(N9="      Fel3","Ingen arbetsdag, tag bort frånvarokod Sem!",IF(N9="      Fel4","Ingen arbetsdag, tag bort frånvarokoden!",O8+N9)))),0)</f>
        <v>0</v>
      </c>
      <c r="P9" s="128"/>
      <c r="Q9" s="89" t="str">
        <f t="shared" si="2"/>
        <v/>
      </c>
      <c r="R9" s="90">
        <f t="shared" ref="R9:S9" si="7">K9</f>
        <v>0</v>
      </c>
      <c r="S9" s="90">
        <f t="shared" si="7"/>
        <v>0</v>
      </c>
      <c r="T9" s="90">
        <f t="shared" si="4"/>
        <v>0</v>
      </c>
      <c r="U9" s="91">
        <f t="shared" si="5"/>
        <v>0</v>
      </c>
      <c r="V9" s="91"/>
      <c r="W9" s="93" t="s">
        <v>81</v>
      </c>
    </row>
    <row r="10" spans="1:23" ht="12.75" customHeight="1" x14ac:dyDescent="0.2">
      <c r="A10" s="82" t="str">
        <f>Admin2!D35</f>
        <v/>
      </c>
      <c r="B10" s="82" t="str">
        <f>IF(Admin2!E35=0,"",Admin2!E35)</f>
        <v>v 6</v>
      </c>
      <c r="C10" s="84">
        <f>Admin2!A35</f>
        <v>43864</v>
      </c>
      <c r="D10" s="85" t="str">
        <f>Admin2!B35</f>
        <v>Måndag</v>
      </c>
      <c r="E10" s="123"/>
      <c r="F10" s="124"/>
      <c r="G10" s="125"/>
      <c r="H10" s="126"/>
      <c r="I10" s="125"/>
      <c r="J10" s="124"/>
      <c r="K10" s="86">
        <f t="shared" si="0"/>
        <v>0</v>
      </c>
      <c r="L10" s="126">
        <v>0.33333333333333331</v>
      </c>
      <c r="M10" s="127"/>
      <c r="N10" s="87">
        <f t="shared" si="1"/>
        <v>0</v>
      </c>
      <c r="O10" s="88">
        <f t="shared" si="6"/>
        <v>0</v>
      </c>
      <c r="P10" s="128"/>
      <c r="Q10" s="89" t="str">
        <f t="shared" si="2"/>
        <v/>
      </c>
      <c r="R10" s="90">
        <f t="shared" ref="R10:S10" si="8">K10</f>
        <v>0</v>
      </c>
      <c r="S10" s="90">
        <f t="shared" si="8"/>
        <v>0.33333333333333331</v>
      </c>
      <c r="T10" s="90">
        <f t="shared" si="4"/>
        <v>-0.33333333333333331</v>
      </c>
      <c r="U10" s="91">
        <f t="shared" si="5"/>
        <v>0</v>
      </c>
      <c r="V10" s="91"/>
      <c r="W10" s="93" t="s">
        <v>82</v>
      </c>
    </row>
    <row r="11" spans="1:23" ht="12.75" customHeight="1" x14ac:dyDescent="0.2">
      <c r="A11" s="82" t="str">
        <f>Admin2!D36</f>
        <v/>
      </c>
      <c r="B11" s="82" t="str">
        <f>IF(Admin2!E36=0,"",Admin2!E36)</f>
        <v/>
      </c>
      <c r="C11" s="84">
        <f>Admin2!A36</f>
        <v>43865</v>
      </c>
      <c r="D11" s="85" t="str">
        <f>Admin2!B36</f>
        <v>Tisdag</v>
      </c>
      <c r="E11" s="123"/>
      <c r="F11" s="124"/>
      <c r="G11" s="125"/>
      <c r="H11" s="126"/>
      <c r="I11" s="125"/>
      <c r="J11" s="124"/>
      <c r="K11" s="86">
        <f t="shared" si="0"/>
        <v>0</v>
      </c>
      <c r="L11" s="126">
        <v>0.33333333333333331</v>
      </c>
      <c r="M11" s="127"/>
      <c r="N11" s="87">
        <f t="shared" si="1"/>
        <v>0</v>
      </c>
      <c r="O11" s="88">
        <f t="shared" si="6"/>
        <v>0</v>
      </c>
      <c r="P11" s="128"/>
      <c r="Q11" s="89" t="str">
        <f t="shared" si="2"/>
        <v/>
      </c>
      <c r="R11" s="90">
        <f t="shared" ref="R11:S11" si="9">K11</f>
        <v>0</v>
      </c>
      <c r="S11" s="90">
        <f t="shared" si="9"/>
        <v>0.33333333333333331</v>
      </c>
      <c r="T11" s="90">
        <f t="shared" si="4"/>
        <v>-0.33333333333333331</v>
      </c>
      <c r="U11" s="91">
        <f t="shared" si="5"/>
        <v>0</v>
      </c>
      <c r="V11" s="91"/>
      <c r="W11" s="93" t="s">
        <v>83</v>
      </c>
    </row>
    <row r="12" spans="1:23" ht="12.75" customHeight="1" x14ac:dyDescent="0.2">
      <c r="A12" s="82" t="str">
        <f>Admin2!D37</f>
        <v/>
      </c>
      <c r="B12" s="82" t="str">
        <f>IF(Admin2!E37=0,"",Admin2!E37)</f>
        <v/>
      </c>
      <c r="C12" s="84">
        <f>Admin2!A37</f>
        <v>43866</v>
      </c>
      <c r="D12" s="85" t="str">
        <f>Admin2!B37</f>
        <v>Onsdag</v>
      </c>
      <c r="E12" s="123"/>
      <c r="F12" s="124"/>
      <c r="G12" s="125"/>
      <c r="H12" s="126"/>
      <c r="I12" s="125"/>
      <c r="J12" s="124"/>
      <c r="K12" s="86">
        <f t="shared" si="0"/>
        <v>0</v>
      </c>
      <c r="L12" s="126">
        <v>0.33333333333333331</v>
      </c>
      <c r="M12" s="127"/>
      <c r="N12" s="87">
        <f t="shared" si="1"/>
        <v>0</v>
      </c>
      <c r="O12" s="88">
        <f t="shared" si="6"/>
        <v>0</v>
      </c>
      <c r="P12" s="128"/>
      <c r="Q12" s="89" t="str">
        <f t="shared" si="2"/>
        <v/>
      </c>
      <c r="R12" s="90">
        <f t="shared" ref="R12:S12" si="10">K12</f>
        <v>0</v>
      </c>
      <c r="S12" s="90">
        <f t="shared" si="10"/>
        <v>0.33333333333333331</v>
      </c>
      <c r="T12" s="90">
        <f t="shared" si="4"/>
        <v>-0.33333333333333331</v>
      </c>
      <c r="U12" s="91">
        <f t="shared" si="5"/>
        <v>0</v>
      </c>
      <c r="V12" s="91"/>
      <c r="W12" s="94"/>
    </row>
    <row r="13" spans="1:23" ht="12.75" customHeight="1" x14ac:dyDescent="0.2">
      <c r="A13" s="82" t="str">
        <f>Admin2!D38</f>
        <v/>
      </c>
      <c r="B13" s="82" t="str">
        <f>IF(Admin2!E38=0,"",Admin2!E38)</f>
        <v/>
      </c>
      <c r="C13" s="84">
        <f>Admin2!A38</f>
        <v>43867</v>
      </c>
      <c r="D13" s="85" t="str">
        <f>Admin2!B38</f>
        <v>Torsdag</v>
      </c>
      <c r="E13" s="123"/>
      <c r="F13" s="124"/>
      <c r="G13" s="125"/>
      <c r="H13" s="126"/>
      <c r="I13" s="125"/>
      <c r="J13" s="124"/>
      <c r="K13" s="86">
        <f t="shared" si="0"/>
        <v>0</v>
      </c>
      <c r="L13" s="126">
        <v>0.33333333333333331</v>
      </c>
      <c r="M13" s="127"/>
      <c r="N13" s="87">
        <f t="shared" si="1"/>
        <v>0</v>
      </c>
      <c r="O13" s="88">
        <f t="shared" si="6"/>
        <v>0</v>
      </c>
      <c r="P13" s="128"/>
      <c r="Q13" s="89" t="str">
        <f t="shared" si="2"/>
        <v/>
      </c>
      <c r="R13" s="90">
        <f t="shared" ref="R13:S13" si="11">K13</f>
        <v>0</v>
      </c>
      <c r="S13" s="90">
        <f t="shared" si="11"/>
        <v>0.33333333333333331</v>
      </c>
      <c r="T13" s="90">
        <f t="shared" si="4"/>
        <v>-0.33333333333333331</v>
      </c>
      <c r="U13" s="91">
        <f t="shared" si="5"/>
        <v>0</v>
      </c>
      <c r="V13" s="91"/>
      <c r="W13" s="1"/>
    </row>
    <row r="14" spans="1:23" ht="12.75" customHeight="1" x14ac:dyDescent="0.2">
      <c r="A14" s="82" t="str">
        <f>Admin2!D39</f>
        <v/>
      </c>
      <c r="B14" s="82" t="str">
        <f>IF(Admin2!E39=0,"",Admin2!E39)</f>
        <v/>
      </c>
      <c r="C14" s="84">
        <f>Admin2!A39</f>
        <v>43868</v>
      </c>
      <c r="D14" s="85" t="str">
        <f>Admin2!B39</f>
        <v>Fredag</v>
      </c>
      <c r="E14" s="123"/>
      <c r="F14" s="124"/>
      <c r="G14" s="125"/>
      <c r="H14" s="126"/>
      <c r="I14" s="125"/>
      <c r="J14" s="124"/>
      <c r="K14" s="86">
        <f t="shared" si="0"/>
        <v>0</v>
      </c>
      <c r="L14" s="126">
        <v>0.33333333333333331</v>
      </c>
      <c r="M14" s="127"/>
      <c r="N14" s="87">
        <f t="shared" si="1"/>
        <v>0</v>
      </c>
      <c r="O14" s="88">
        <f t="shared" si="6"/>
        <v>0</v>
      </c>
      <c r="P14" s="128"/>
      <c r="Q14" s="89" t="str">
        <f t="shared" si="2"/>
        <v/>
      </c>
      <c r="R14" s="90">
        <f t="shared" ref="R14:S14" si="12">K14</f>
        <v>0</v>
      </c>
      <c r="S14" s="90">
        <f t="shared" si="12"/>
        <v>0.33333333333333331</v>
      </c>
      <c r="T14" s="90">
        <f t="shared" si="4"/>
        <v>-0.33333333333333331</v>
      </c>
      <c r="U14" s="91">
        <f t="shared" si="5"/>
        <v>0</v>
      </c>
      <c r="V14" s="91"/>
      <c r="W14" s="95"/>
    </row>
    <row r="15" spans="1:23" ht="12.75" customHeight="1" x14ac:dyDescent="0.2">
      <c r="A15" s="82" t="str">
        <f>Admin2!D40</f>
        <v/>
      </c>
      <c r="B15" s="82" t="str">
        <f>IF(Admin2!E40=0,"",Admin2!E40)</f>
        <v/>
      </c>
      <c r="C15" s="84">
        <f>Admin2!A40</f>
        <v>43869</v>
      </c>
      <c r="D15" s="85" t="str">
        <f>Admin2!B40</f>
        <v>Lördag</v>
      </c>
      <c r="E15" s="119"/>
      <c r="F15" s="120"/>
      <c r="G15" s="121"/>
      <c r="H15" s="122"/>
      <c r="I15" s="121"/>
      <c r="J15" s="120"/>
      <c r="K15" s="86">
        <f t="shared" si="0"/>
        <v>0</v>
      </c>
      <c r="L15" s="122"/>
      <c r="M15" s="127"/>
      <c r="N15" s="87">
        <f t="shared" si="1"/>
        <v>0</v>
      </c>
      <c r="O15" s="88">
        <f t="shared" si="6"/>
        <v>0</v>
      </c>
      <c r="P15" s="128"/>
      <c r="Q15" s="89" t="str">
        <f t="shared" si="2"/>
        <v/>
      </c>
      <c r="R15" s="90">
        <f t="shared" ref="R15:S15" si="13">K15</f>
        <v>0</v>
      </c>
      <c r="S15" s="90">
        <f t="shared" si="13"/>
        <v>0</v>
      </c>
      <c r="T15" s="90">
        <f t="shared" si="4"/>
        <v>0</v>
      </c>
      <c r="U15" s="91">
        <f t="shared" si="5"/>
        <v>0</v>
      </c>
      <c r="V15" s="91"/>
      <c r="W15" s="1"/>
    </row>
    <row r="16" spans="1:23" ht="12.75" customHeight="1" x14ac:dyDescent="0.2">
      <c r="A16" s="82" t="str">
        <f>Admin2!D41</f>
        <v/>
      </c>
      <c r="B16" s="82" t="str">
        <f>IF(Admin2!E41=0,"",Admin2!E41)</f>
        <v/>
      </c>
      <c r="C16" s="84">
        <f>Admin2!A41</f>
        <v>43870</v>
      </c>
      <c r="D16" s="85" t="str">
        <f>Admin2!B41</f>
        <v>Söndag</v>
      </c>
      <c r="E16" s="119"/>
      <c r="F16" s="120"/>
      <c r="G16" s="121"/>
      <c r="H16" s="122"/>
      <c r="I16" s="121"/>
      <c r="J16" s="120"/>
      <c r="K16" s="86">
        <f t="shared" si="0"/>
        <v>0</v>
      </c>
      <c r="L16" s="122"/>
      <c r="M16" s="127"/>
      <c r="N16" s="87">
        <f t="shared" si="1"/>
        <v>0</v>
      </c>
      <c r="O16" s="88">
        <f t="shared" si="6"/>
        <v>0</v>
      </c>
      <c r="P16" s="128"/>
      <c r="Q16" s="89" t="str">
        <f t="shared" si="2"/>
        <v/>
      </c>
      <c r="R16" s="90">
        <f t="shared" ref="R16:S16" si="14">K16</f>
        <v>0</v>
      </c>
      <c r="S16" s="90">
        <f t="shared" si="14"/>
        <v>0</v>
      </c>
      <c r="T16" s="90">
        <f t="shared" si="4"/>
        <v>0</v>
      </c>
      <c r="U16" s="91">
        <f t="shared" si="5"/>
        <v>0</v>
      </c>
      <c r="V16" s="91"/>
      <c r="W16" s="1"/>
    </row>
    <row r="17" spans="1:23" ht="12.75" customHeight="1" x14ac:dyDescent="0.2">
      <c r="A17" s="82" t="str">
        <f>Admin2!D42</f>
        <v/>
      </c>
      <c r="B17" s="82" t="str">
        <f>IF(Admin2!E42=0,"",Admin2!E42)</f>
        <v>v 7</v>
      </c>
      <c r="C17" s="84">
        <f>Admin2!A42</f>
        <v>43871</v>
      </c>
      <c r="D17" s="85" t="str">
        <f>Admin2!B42</f>
        <v>Måndag</v>
      </c>
      <c r="E17" s="123"/>
      <c r="F17" s="124"/>
      <c r="G17" s="125"/>
      <c r="H17" s="126"/>
      <c r="I17" s="125"/>
      <c r="J17" s="124"/>
      <c r="K17" s="86">
        <f t="shared" si="0"/>
        <v>0</v>
      </c>
      <c r="L17" s="126">
        <v>0.33333333333333331</v>
      </c>
      <c r="M17" s="127"/>
      <c r="N17" s="87">
        <f t="shared" si="1"/>
        <v>0</v>
      </c>
      <c r="O17" s="88">
        <f t="shared" si="6"/>
        <v>0</v>
      </c>
      <c r="P17" s="128"/>
      <c r="Q17" s="89" t="str">
        <f t="shared" si="2"/>
        <v/>
      </c>
      <c r="R17" s="90">
        <f t="shared" ref="R17:S17" si="15">K17</f>
        <v>0</v>
      </c>
      <c r="S17" s="90">
        <f t="shared" si="15"/>
        <v>0.33333333333333331</v>
      </c>
      <c r="T17" s="90">
        <f t="shared" si="4"/>
        <v>-0.33333333333333331</v>
      </c>
      <c r="U17" s="91">
        <f t="shared" si="5"/>
        <v>0</v>
      </c>
      <c r="V17" s="91"/>
      <c r="W17" s="1"/>
    </row>
    <row r="18" spans="1:23" ht="12.75" customHeight="1" x14ac:dyDescent="0.2">
      <c r="A18" s="82" t="str">
        <f>Admin2!D43</f>
        <v/>
      </c>
      <c r="B18" s="82" t="str">
        <f>IF(Admin2!E43=0,"",Admin2!E43)</f>
        <v/>
      </c>
      <c r="C18" s="84">
        <f>Admin2!A43</f>
        <v>43872</v>
      </c>
      <c r="D18" s="85" t="str">
        <f>Admin2!B43</f>
        <v>Tisdag</v>
      </c>
      <c r="E18" s="123"/>
      <c r="F18" s="124"/>
      <c r="G18" s="125"/>
      <c r="H18" s="126"/>
      <c r="I18" s="125"/>
      <c r="J18" s="124"/>
      <c r="K18" s="86">
        <f t="shared" si="0"/>
        <v>0</v>
      </c>
      <c r="L18" s="126">
        <v>0.33333333333333331</v>
      </c>
      <c r="M18" s="127"/>
      <c r="N18" s="87">
        <f t="shared" si="1"/>
        <v>0</v>
      </c>
      <c r="O18" s="88">
        <f t="shared" si="6"/>
        <v>0</v>
      </c>
      <c r="P18" s="128"/>
      <c r="Q18" s="89" t="str">
        <f t="shared" si="2"/>
        <v/>
      </c>
      <c r="R18" s="90">
        <f t="shared" ref="R18:S18" si="16">K18</f>
        <v>0</v>
      </c>
      <c r="S18" s="90">
        <f t="shared" si="16"/>
        <v>0.33333333333333331</v>
      </c>
      <c r="T18" s="90">
        <f t="shared" si="4"/>
        <v>-0.33333333333333331</v>
      </c>
      <c r="U18" s="91">
        <f t="shared" si="5"/>
        <v>0</v>
      </c>
      <c r="V18" s="91"/>
      <c r="W18" s="1"/>
    </row>
    <row r="19" spans="1:23" ht="12.75" customHeight="1" x14ac:dyDescent="0.2">
      <c r="A19" s="82" t="str">
        <f>Admin2!D44</f>
        <v/>
      </c>
      <c r="B19" s="82" t="str">
        <f>IF(Admin2!E44=0,"",Admin2!E44)</f>
        <v/>
      </c>
      <c r="C19" s="84">
        <f>Admin2!A44</f>
        <v>43873</v>
      </c>
      <c r="D19" s="85" t="str">
        <f>Admin2!B44</f>
        <v>Onsdag</v>
      </c>
      <c r="E19" s="123"/>
      <c r="F19" s="124"/>
      <c r="G19" s="125"/>
      <c r="H19" s="126"/>
      <c r="I19" s="125"/>
      <c r="J19" s="124"/>
      <c r="K19" s="86">
        <f t="shared" si="0"/>
        <v>0</v>
      </c>
      <c r="L19" s="126">
        <v>0.33333333333333331</v>
      </c>
      <c r="M19" s="127"/>
      <c r="N19" s="87">
        <f t="shared" si="1"/>
        <v>0</v>
      </c>
      <c r="O19" s="88">
        <f t="shared" si="6"/>
        <v>0</v>
      </c>
      <c r="P19" s="128"/>
      <c r="Q19" s="89" t="str">
        <f t="shared" si="2"/>
        <v/>
      </c>
      <c r="R19" s="90">
        <f t="shared" ref="R19:S19" si="17">K19</f>
        <v>0</v>
      </c>
      <c r="S19" s="90">
        <f t="shared" si="17"/>
        <v>0.33333333333333331</v>
      </c>
      <c r="T19" s="90">
        <f t="shared" si="4"/>
        <v>-0.33333333333333331</v>
      </c>
      <c r="U19" s="91">
        <f t="shared" si="5"/>
        <v>0</v>
      </c>
      <c r="V19" s="91"/>
      <c r="W19" s="1"/>
    </row>
    <row r="20" spans="1:23" ht="12.75" customHeight="1" x14ac:dyDescent="0.2">
      <c r="A20" s="82" t="str">
        <f>Admin2!D45</f>
        <v/>
      </c>
      <c r="B20" s="82" t="str">
        <f>IF(Admin2!E45=0,"",Admin2!E45)</f>
        <v/>
      </c>
      <c r="C20" s="84">
        <f>Admin2!A45</f>
        <v>43874</v>
      </c>
      <c r="D20" s="85" t="str">
        <f>Admin2!B45</f>
        <v>Torsdag</v>
      </c>
      <c r="E20" s="123"/>
      <c r="F20" s="124"/>
      <c r="G20" s="125"/>
      <c r="H20" s="126"/>
      <c r="I20" s="125"/>
      <c r="J20" s="124"/>
      <c r="K20" s="86">
        <f t="shared" si="0"/>
        <v>0</v>
      </c>
      <c r="L20" s="126">
        <v>0.33333333333333331</v>
      </c>
      <c r="M20" s="127"/>
      <c r="N20" s="87">
        <f t="shared" si="1"/>
        <v>0</v>
      </c>
      <c r="O20" s="88">
        <f t="shared" si="6"/>
        <v>0</v>
      </c>
      <c r="P20" s="128"/>
      <c r="Q20" s="89" t="str">
        <f t="shared" si="2"/>
        <v/>
      </c>
      <c r="R20" s="90">
        <f t="shared" ref="R20:S20" si="18">K20</f>
        <v>0</v>
      </c>
      <c r="S20" s="90">
        <f t="shared" si="18"/>
        <v>0.33333333333333331</v>
      </c>
      <c r="T20" s="90">
        <f t="shared" si="4"/>
        <v>-0.33333333333333331</v>
      </c>
      <c r="U20" s="91">
        <f t="shared" si="5"/>
        <v>0</v>
      </c>
      <c r="V20" s="91"/>
      <c r="W20" s="1"/>
    </row>
    <row r="21" spans="1:23" ht="12.75" customHeight="1" x14ac:dyDescent="0.2">
      <c r="A21" s="82" t="str">
        <f>Admin2!D46</f>
        <v>Hjärtandag</v>
      </c>
      <c r="B21" s="82" t="str">
        <f>IF(Admin2!E46=0,"",Admin2!E46)</f>
        <v/>
      </c>
      <c r="C21" s="84">
        <f>Admin2!A46</f>
        <v>43875</v>
      </c>
      <c r="D21" s="85" t="str">
        <f>Admin2!B46</f>
        <v>Fredag</v>
      </c>
      <c r="E21" s="123"/>
      <c r="F21" s="124"/>
      <c r="G21" s="125"/>
      <c r="H21" s="126"/>
      <c r="I21" s="125"/>
      <c r="J21" s="124"/>
      <c r="K21" s="86">
        <f t="shared" si="0"/>
        <v>0</v>
      </c>
      <c r="L21" s="126">
        <v>0.33333333333333331</v>
      </c>
      <c r="M21" s="127"/>
      <c r="N21" s="87">
        <f t="shared" si="1"/>
        <v>0</v>
      </c>
      <c r="O21" s="88">
        <f t="shared" si="6"/>
        <v>0</v>
      </c>
      <c r="P21" s="128"/>
      <c r="Q21" s="89" t="str">
        <f t="shared" si="2"/>
        <v/>
      </c>
      <c r="R21" s="90">
        <f t="shared" ref="R21:S21" si="19">K21</f>
        <v>0</v>
      </c>
      <c r="S21" s="90">
        <f t="shared" si="19"/>
        <v>0.33333333333333331</v>
      </c>
      <c r="T21" s="90">
        <f t="shared" si="4"/>
        <v>-0.33333333333333331</v>
      </c>
      <c r="U21" s="91">
        <f t="shared" si="5"/>
        <v>0</v>
      </c>
      <c r="V21" s="91"/>
      <c r="W21" s="1"/>
    </row>
    <row r="22" spans="1:23" ht="12.75" customHeight="1" x14ac:dyDescent="0.2">
      <c r="A22" s="82" t="str">
        <f>Admin2!D47</f>
        <v/>
      </c>
      <c r="B22" s="82" t="str">
        <f>IF(Admin2!E47=0,"",Admin2!E47)</f>
        <v/>
      </c>
      <c r="C22" s="84">
        <f>Admin2!A47</f>
        <v>43876</v>
      </c>
      <c r="D22" s="85" t="str">
        <f>Admin2!B47</f>
        <v>Lördag</v>
      </c>
      <c r="E22" s="119"/>
      <c r="F22" s="120"/>
      <c r="G22" s="121"/>
      <c r="H22" s="122"/>
      <c r="I22" s="121"/>
      <c r="J22" s="120"/>
      <c r="K22" s="86">
        <f t="shared" si="0"/>
        <v>0</v>
      </c>
      <c r="L22" s="122"/>
      <c r="M22" s="127"/>
      <c r="N22" s="87">
        <f t="shared" si="1"/>
        <v>0</v>
      </c>
      <c r="O22" s="88">
        <f t="shared" si="6"/>
        <v>0</v>
      </c>
      <c r="P22" s="128"/>
      <c r="Q22" s="89" t="str">
        <f t="shared" si="2"/>
        <v/>
      </c>
      <c r="R22" s="90">
        <f t="shared" ref="R22:S22" si="20">K22</f>
        <v>0</v>
      </c>
      <c r="S22" s="90">
        <f t="shared" si="20"/>
        <v>0</v>
      </c>
      <c r="T22" s="90">
        <f t="shared" si="4"/>
        <v>0</v>
      </c>
      <c r="U22" s="91">
        <f t="shared" si="5"/>
        <v>0</v>
      </c>
      <c r="V22" s="90"/>
      <c r="W22" s="1"/>
    </row>
    <row r="23" spans="1:23" ht="12.75" customHeight="1" x14ac:dyDescent="0.2">
      <c r="A23" s="82" t="str">
        <f>Admin2!D48</f>
        <v/>
      </c>
      <c r="B23" s="82" t="str">
        <f>IF(Admin2!E48=0,"",Admin2!E48)</f>
        <v/>
      </c>
      <c r="C23" s="84">
        <f>Admin2!A48</f>
        <v>43877</v>
      </c>
      <c r="D23" s="85" t="str">
        <f>Admin2!B48</f>
        <v>Söndag</v>
      </c>
      <c r="E23" s="119"/>
      <c r="F23" s="120"/>
      <c r="G23" s="121"/>
      <c r="H23" s="122"/>
      <c r="I23" s="121"/>
      <c r="J23" s="120"/>
      <c r="K23" s="86">
        <f t="shared" si="0"/>
        <v>0</v>
      </c>
      <c r="L23" s="122"/>
      <c r="M23" s="127"/>
      <c r="N23" s="87">
        <f t="shared" si="1"/>
        <v>0</v>
      </c>
      <c r="O23" s="88">
        <f t="shared" si="6"/>
        <v>0</v>
      </c>
      <c r="P23" s="128"/>
      <c r="Q23" s="89" t="str">
        <f t="shared" si="2"/>
        <v/>
      </c>
      <c r="R23" s="90">
        <f t="shared" ref="R23:S23" si="21">K23</f>
        <v>0</v>
      </c>
      <c r="S23" s="90">
        <f t="shared" si="21"/>
        <v>0</v>
      </c>
      <c r="T23" s="90">
        <f t="shared" si="4"/>
        <v>0</v>
      </c>
      <c r="U23" s="91">
        <f t="shared" si="5"/>
        <v>0</v>
      </c>
      <c r="V23" s="90"/>
      <c r="W23" s="1"/>
    </row>
    <row r="24" spans="1:23" ht="12.75" customHeight="1" x14ac:dyDescent="0.2">
      <c r="A24" s="82" t="str">
        <f>Admin2!D49</f>
        <v/>
      </c>
      <c r="B24" s="82" t="str">
        <f>IF(Admin2!E49=0,"",Admin2!E49)</f>
        <v>v 8</v>
      </c>
      <c r="C24" s="84">
        <f>Admin2!A49</f>
        <v>43878</v>
      </c>
      <c r="D24" s="85" t="str">
        <f>Admin2!B49</f>
        <v>Måndag</v>
      </c>
      <c r="E24" s="123"/>
      <c r="F24" s="124"/>
      <c r="G24" s="125"/>
      <c r="H24" s="126"/>
      <c r="I24" s="125"/>
      <c r="J24" s="124"/>
      <c r="K24" s="86">
        <f t="shared" si="0"/>
        <v>0</v>
      </c>
      <c r="L24" s="126">
        <v>0.33333333333333331</v>
      </c>
      <c r="M24" s="127"/>
      <c r="N24" s="87">
        <f t="shared" si="1"/>
        <v>0</v>
      </c>
      <c r="O24" s="88">
        <f t="shared" si="6"/>
        <v>0</v>
      </c>
      <c r="P24" s="128"/>
      <c r="Q24" s="89" t="str">
        <f t="shared" si="2"/>
        <v/>
      </c>
      <c r="R24" s="90">
        <f t="shared" ref="R24:S24" si="22">K24</f>
        <v>0</v>
      </c>
      <c r="S24" s="90">
        <f t="shared" si="22"/>
        <v>0.33333333333333331</v>
      </c>
      <c r="T24" s="90">
        <f t="shared" si="4"/>
        <v>-0.33333333333333331</v>
      </c>
      <c r="U24" s="91">
        <f t="shared" si="5"/>
        <v>0</v>
      </c>
      <c r="V24" s="90"/>
      <c r="W24" s="1"/>
    </row>
    <row r="25" spans="1:23" ht="12.75" customHeight="1" x14ac:dyDescent="0.2">
      <c r="A25" s="82" t="str">
        <f>Admin2!D50</f>
        <v/>
      </c>
      <c r="B25" s="82" t="str">
        <f>IF(Admin2!E50=0,"",Admin2!E50)</f>
        <v/>
      </c>
      <c r="C25" s="84">
        <f>Admin2!A50</f>
        <v>43879</v>
      </c>
      <c r="D25" s="85" t="str">
        <f>Admin2!B50</f>
        <v>Tisdag</v>
      </c>
      <c r="E25" s="123"/>
      <c r="F25" s="124"/>
      <c r="G25" s="125"/>
      <c r="H25" s="126"/>
      <c r="I25" s="125"/>
      <c r="J25" s="124"/>
      <c r="K25" s="86">
        <f t="shared" si="0"/>
        <v>0</v>
      </c>
      <c r="L25" s="126">
        <v>0.33333333333333331</v>
      </c>
      <c r="M25" s="127"/>
      <c r="N25" s="87">
        <f t="shared" si="1"/>
        <v>0</v>
      </c>
      <c r="O25" s="88">
        <f t="shared" si="6"/>
        <v>0</v>
      </c>
      <c r="P25" s="128"/>
      <c r="Q25" s="89" t="str">
        <f t="shared" si="2"/>
        <v/>
      </c>
      <c r="R25" s="90">
        <f t="shared" ref="R25:S25" si="23">K25</f>
        <v>0</v>
      </c>
      <c r="S25" s="90">
        <f t="shared" si="23"/>
        <v>0.33333333333333331</v>
      </c>
      <c r="T25" s="90">
        <f t="shared" si="4"/>
        <v>-0.33333333333333331</v>
      </c>
      <c r="U25" s="91">
        <f t="shared" si="5"/>
        <v>0</v>
      </c>
      <c r="V25" s="90"/>
      <c r="W25" s="1"/>
    </row>
    <row r="26" spans="1:23" ht="12.75" customHeight="1" x14ac:dyDescent="0.2">
      <c r="A26" s="82" t="str">
        <f>Admin2!D51</f>
        <v/>
      </c>
      <c r="B26" s="82" t="str">
        <f>IF(Admin2!E51=0,"",Admin2!E51)</f>
        <v/>
      </c>
      <c r="C26" s="84">
        <f>Admin2!A51</f>
        <v>43880</v>
      </c>
      <c r="D26" s="85" t="str">
        <f>Admin2!B51</f>
        <v>Onsdag</v>
      </c>
      <c r="E26" s="123"/>
      <c r="F26" s="124"/>
      <c r="G26" s="125"/>
      <c r="H26" s="126"/>
      <c r="I26" s="125"/>
      <c r="J26" s="124"/>
      <c r="K26" s="86">
        <f t="shared" si="0"/>
        <v>0</v>
      </c>
      <c r="L26" s="126">
        <v>0.33333333333333331</v>
      </c>
      <c r="M26" s="127"/>
      <c r="N26" s="87">
        <f t="shared" si="1"/>
        <v>0</v>
      </c>
      <c r="O26" s="88">
        <f t="shared" si="6"/>
        <v>0</v>
      </c>
      <c r="P26" s="128"/>
      <c r="Q26" s="89" t="str">
        <f t="shared" si="2"/>
        <v/>
      </c>
      <c r="R26" s="90">
        <f t="shared" ref="R26:S26" si="24">K26</f>
        <v>0</v>
      </c>
      <c r="S26" s="90">
        <f t="shared" si="24"/>
        <v>0.33333333333333331</v>
      </c>
      <c r="T26" s="90">
        <f t="shared" si="4"/>
        <v>-0.33333333333333331</v>
      </c>
      <c r="U26" s="91">
        <f t="shared" si="5"/>
        <v>0</v>
      </c>
      <c r="V26" s="90"/>
      <c r="W26" s="1"/>
    </row>
    <row r="27" spans="1:23" ht="12.75" customHeight="1" x14ac:dyDescent="0.2">
      <c r="A27" s="82" t="str">
        <f>Admin2!D52</f>
        <v/>
      </c>
      <c r="B27" s="82" t="str">
        <f>IF(Admin2!E52=0,"",Admin2!E52)</f>
        <v/>
      </c>
      <c r="C27" s="84">
        <f>Admin2!A52</f>
        <v>43881</v>
      </c>
      <c r="D27" s="85" t="str">
        <f>Admin2!B52</f>
        <v>Torsdag</v>
      </c>
      <c r="E27" s="123"/>
      <c r="F27" s="124"/>
      <c r="G27" s="125"/>
      <c r="H27" s="126"/>
      <c r="I27" s="125"/>
      <c r="J27" s="124"/>
      <c r="K27" s="86">
        <f t="shared" si="0"/>
        <v>0</v>
      </c>
      <c r="L27" s="126">
        <v>0.33333333333333331</v>
      </c>
      <c r="M27" s="127"/>
      <c r="N27" s="87">
        <f t="shared" si="1"/>
        <v>0</v>
      </c>
      <c r="O27" s="88">
        <f t="shared" si="6"/>
        <v>0</v>
      </c>
      <c r="P27" s="128"/>
      <c r="Q27" s="89" t="str">
        <f t="shared" si="2"/>
        <v/>
      </c>
      <c r="R27" s="90">
        <f t="shared" ref="R27:S27" si="25">K27</f>
        <v>0</v>
      </c>
      <c r="S27" s="90">
        <f t="shared" si="25"/>
        <v>0.33333333333333331</v>
      </c>
      <c r="T27" s="90">
        <f t="shared" si="4"/>
        <v>-0.33333333333333331</v>
      </c>
      <c r="U27" s="91">
        <f t="shared" si="5"/>
        <v>0</v>
      </c>
      <c r="V27" s="90"/>
      <c r="W27" s="1"/>
    </row>
    <row r="28" spans="1:23" ht="12.75" customHeight="1" x14ac:dyDescent="0.2">
      <c r="A28" s="82" t="str">
        <f>Admin2!D53</f>
        <v/>
      </c>
      <c r="B28" s="82" t="str">
        <f>IF(Admin2!E53=0,"",Admin2!E53)</f>
        <v/>
      </c>
      <c r="C28" s="84">
        <f>Admin2!A53</f>
        <v>43882</v>
      </c>
      <c r="D28" s="85" t="str">
        <f>Admin2!B53</f>
        <v>Fredag</v>
      </c>
      <c r="E28" s="123"/>
      <c r="F28" s="124"/>
      <c r="G28" s="125"/>
      <c r="H28" s="126"/>
      <c r="I28" s="125"/>
      <c r="J28" s="124"/>
      <c r="K28" s="86">
        <f t="shared" si="0"/>
        <v>0</v>
      </c>
      <c r="L28" s="126">
        <v>0.33333333333333331</v>
      </c>
      <c r="M28" s="127"/>
      <c r="N28" s="87">
        <f t="shared" si="1"/>
        <v>0</v>
      </c>
      <c r="O28" s="88">
        <f t="shared" si="6"/>
        <v>0</v>
      </c>
      <c r="P28" s="128"/>
      <c r="Q28" s="89" t="str">
        <f t="shared" si="2"/>
        <v/>
      </c>
      <c r="R28" s="90">
        <f t="shared" ref="R28:S28" si="26">K28</f>
        <v>0</v>
      </c>
      <c r="S28" s="90">
        <f t="shared" si="26"/>
        <v>0.33333333333333331</v>
      </c>
      <c r="T28" s="90">
        <f t="shared" si="4"/>
        <v>-0.33333333333333331</v>
      </c>
      <c r="U28" s="91">
        <f t="shared" si="5"/>
        <v>0</v>
      </c>
      <c r="V28" s="90"/>
      <c r="W28" s="1"/>
    </row>
    <row r="29" spans="1:23" ht="12.75" customHeight="1" x14ac:dyDescent="0.2">
      <c r="A29" s="82" t="str">
        <f>Admin2!D54</f>
        <v/>
      </c>
      <c r="B29" s="82" t="str">
        <f>IF(Admin2!E54=0,"",Admin2!E54)</f>
        <v/>
      </c>
      <c r="C29" s="84">
        <f>Admin2!A54</f>
        <v>43883</v>
      </c>
      <c r="D29" s="85" t="str">
        <f>Admin2!B54</f>
        <v>Lördag</v>
      </c>
      <c r="E29" s="119"/>
      <c r="F29" s="120"/>
      <c r="G29" s="121"/>
      <c r="H29" s="122"/>
      <c r="I29" s="121"/>
      <c r="J29" s="120"/>
      <c r="K29" s="86">
        <f t="shared" si="0"/>
        <v>0</v>
      </c>
      <c r="L29" s="122"/>
      <c r="M29" s="127"/>
      <c r="N29" s="87">
        <f t="shared" si="1"/>
        <v>0</v>
      </c>
      <c r="O29" s="88">
        <f t="shared" si="6"/>
        <v>0</v>
      </c>
      <c r="P29" s="128"/>
      <c r="Q29" s="89" t="str">
        <f t="shared" si="2"/>
        <v/>
      </c>
      <c r="R29" s="90">
        <f t="shared" ref="R29:S29" si="27">K29</f>
        <v>0</v>
      </c>
      <c r="S29" s="90">
        <f t="shared" si="27"/>
        <v>0</v>
      </c>
      <c r="T29" s="90">
        <f t="shared" si="4"/>
        <v>0</v>
      </c>
      <c r="U29" s="91">
        <f t="shared" si="5"/>
        <v>0</v>
      </c>
      <c r="V29" s="90"/>
      <c r="W29" s="1"/>
    </row>
    <row r="30" spans="1:23" ht="12.75" customHeight="1" x14ac:dyDescent="0.2">
      <c r="A30" s="82" t="str">
        <f>Admin2!D55</f>
        <v/>
      </c>
      <c r="B30" s="82" t="str">
        <f>IF(Admin2!E55=0,"",Admin2!E55)</f>
        <v/>
      </c>
      <c r="C30" s="84">
        <f>Admin2!A55</f>
        <v>43884</v>
      </c>
      <c r="D30" s="85" t="str">
        <f>Admin2!B55</f>
        <v>Söndag</v>
      </c>
      <c r="E30" s="119"/>
      <c r="F30" s="120"/>
      <c r="G30" s="121"/>
      <c r="H30" s="122"/>
      <c r="I30" s="121"/>
      <c r="J30" s="120"/>
      <c r="K30" s="86">
        <f t="shared" si="0"/>
        <v>0</v>
      </c>
      <c r="L30" s="122"/>
      <c r="M30" s="127"/>
      <c r="N30" s="87">
        <f t="shared" si="1"/>
        <v>0</v>
      </c>
      <c r="O30" s="88">
        <f t="shared" si="6"/>
        <v>0</v>
      </c>
      <c r="P30" s="128"/>
      <c r="Q30" s="89" t="str">
        <f t="shared" si="2"/>
        <v/>
      </c>
      <c r="R30" s="90">
        <f t="shared" ref="R30:S30" si="28">K30</f>
        <v>0</v>
      </c>
      <c r="S30" s="90">
        <f t="shared" si="28"/>
        <v>0</v>
      </c>
      <c r="T30" s="90">
        <f t="shared" si="4"/>
        <v>0</v>
      </c>
      <c r="U30" s="91">
        <f t="shared" si="5"/>
        <v>0</v>
      </c>
      <c r="V30" s="90"/>
      <c r="W30" s="1"/>
    </row>
    <row r="31" spans="1:23" ht="12.75" customHeight="1" x14ac:dyDescent="0.2">
      <c r="A31" s="82" t="str">
        <f>Admin2!D56</f>
        <v/>
      </c>
      <c r="B31" s="82" t="str">
        <f>IF(Admin2!E56=0,"",Admin2!E56)</f>
        <v>v 9</v>
      </c>
      <c r="C31" s="84">
        <f>Admin2!A56</f>
        <v>43885</v>
      </c>
      <c r="D31" s="85" t="str">
        <f>Admin2!B56</f>
        <v>Måndag</v>
      </c>
      <c r="E31" s="123"/>
      <c r="F31" s="124"/>
      <c r="G31" s="125"/>
      <c r="H31" s="126"/>
      <c r="I31" s="125"/>
      <c r="J31" s="124"/>
      <c r="K31" s="86">
        <f t="shared" si="0"/>
        <v>0</v>
      </c>
      <c r="L31" s="126">
        <v>0.33333333333333331</v>
      </c>
      <c r="M31" s="127"/>
      <c r="N31" s="87">
        <f t="shared" si="1"/>
        <v>0</v>
      </c>
      <c r="O31" s="88">
        <f t="shared" si="6"/>
        <v>0</v>
      </c>
      <c r="P31" s="128"/>
      <c r="Q31" s="89" t="str">
        <f t="shared" si="2"/>
        <v/>
      </c>
      <c r="R31" s="90">
        <f t="shared" ref="R31:S31" si="29">K31</f>
        <v>0</v>
      </c>
      <c r="S31" s="90">
        <f t="shared" si="29"/>
        <v>0.33333333333333331</v>
      </c>
      <c r="T31" s="90">
        <f t="shared" si="4"/>
        <v>-0.33333333333333331</v>
      </c>
      <c r="U31" s="91">
        <f t="shared" si="5"/>
        <v>0</v>
      </c>
      <c r="V31" s="90"/>
      <c r="W31" s="1"/>
    </row>
    <row r="32" spans="1:23" ht="12.75" customHeight="1" x14ac:dyDescent="0.2">
      <c r="A32" s="82" t="str">
        <f>Admin2!D57</f>
        <v/>
      </c>
      <c r="B32" s="82" t="str">
        <f>IF(Admin2!E57=0,"",Admin2!E57)</f>
        <v/>
      </c>
      <c r="C32" s="84">
        <f>Admin2!A57</f>
        <v>43886</v>
      </c>
      <c r="D32" s="85" t="str">
        <f>Admin2!B57</f>
        <v>Tisdag</v>
      </c>
      <c r="E32" s="123"/>
      <c r="F32" s="124"/>
      <c r="G32" s="125"/>
      <c r="H32" s="126"/>
      <c r="I32" s="125"/>
      <c r="J32" s="124"/>
      <c r="K32" s="86">
        <f t="shared" si="0"/>
        <v>0</v>
      </c>
      <c r="L32" s="126">
        <v>0.33333333333333331</v>
      </c>
      <c r="M32" s="127"/>
      <c r="N32" s="87">
        <f t="shared" si="1"/>
        <v>0</v>
      </c>
      <c r="O32" s="88">
        <f t="shared" si="6"/>
        <v>0</v>
      </c>
      <c r="P32" s="128"/>
      <c r="Q32" s="89" t="str">
        <f t="shared" si="2"/>
        <v/>
      </c>
      <c r="R32" s="90">
        <f t="shared" ref="R32:S32" si="30">K32</f>
        <v>0</v>
      </c>
      <c r="S32" s="90">
        <f t="shared" si="30"/>
        <v>0.33333333333333331</v>
      </c>
      <c r="T32" s="90">
        <f t="shared" si="4"/>
        <v>-0.33333333333333331</v>
      </c>
      <c r="U32" s="91">
        <f t="shared" si="5"/>
        <v>0</v>
      </c>
      <c r="V32" s="90"/>
      <c r="W32" s="1"/>
    </row>
    <row r="33" spans="1:23" ht="12.75" customHeight="1" x14ac:dyDescent="0.2">
      <c r="A33" s="82" t="str">
        <f>Admin2!D58</f>
        <v/>
      </c>
      <c r="B33" s="82" t="str">
        <f>IF(Admin2!E58=0,"",Admin2!E58)</f>
        <v/>
      </c>
      <c r="C33" s="84">
        <f>Admin2!A58</f>
        <v>43887</v>
      </c>
      <c r="D33" s="85" t="str">
        <f>Admin2!B58</f>
        <v>Onsdag</v>
      </c>
      <c r="E33" s="123"/>
      <c r="F33" s="124"/>
      <c r="G33" s="125"/>
      <c r="H33" s="126"/>
      <c r="I33" s="125"/>
      <c r="J33" s="124"/>
      <c r="K33" s="86">
        <f t="shared" si="0"/>
        <v>0</v>
      </c>
      <c r="L33" s="126">
        <v>0.33333333333333331</v>
      </c>
      <c r="M33" s="127"/>
      <c r="N33" s="87">
        <f t="shared" si="1"/>
        <v>0</v>
      </c>
      <c r="O33" s="88">
        <f t="shared" si="6"/>
        <v>0</v>
      </c>
      <c r="P33" s="128"/>
      <c r="Q33" s="89" t="str">
        <f t="shared" si="2"/>
        <v/>
      </c>
      <c r="R33" s="90">
        <f t="shared" ref="R33:S33" si="31">K33</f>
        <v>0</v>
      </c>
      <c r="S33" s="90">
        <f t="shared" si="31"/>
        <v>0.33333333333333331</v>
      </c>
      <c r="T33" s="90">
        <f t="shared" si="4"/>
        <v>-0.33333333333333331</v>
      </c>
      <c r="U33" s="91">
        <f t="shared" si="5"/>
        <v>0</v>
      </c>
      <c r="V33" s="90"/>
      <c r="W33" s="1"/>
    </row>
    <row r="34" spans="1:23" ht="12.75" customHeight="1" x14ac:dyDescent="0.2">
      <c r="A34" s="82" t="str">
        <f>Admin2!D59</f>
        <v/>
      </c>
      <c r="B34" s="82" t="str">
        <f>IF(Admin2!E59=0,"",Admin2!E59)</f>
        <v/>
      </c>
      <c r="C34" s="84">
        <f>Admin2!A59</f>
        <v>43888</v>
      </c>
      <c r="D34" s="85" t="str">
        <f>Admin2!B59</f>
        <v>Torsdag</v>
      </c>
      <c r="E34" s="123"/>
      <c r="F34" s="124"/>
      <c r="G34" s="125"/>
      <c r="H34" s="126"/>
      <c r="I34" s="125"/>
      <c r="J34" s="124"/>
      <c r="K34" s="86">
        <f t="shared" si="0"/>
        <v>0</v>
      </c>
      <c r="L34" s="126">
        <v>0.33333333333333331</v>
      </c>
      <c r="M34" s="127"/>
      <c r="N34" s="87">
        <f t="shared" si="1"/>
        <v>0</v>
      </c>
      <c r="O34" s="88">
        <f t="shared" si="6"/>
        <v>0</v>
      </c>
      <c r="P34" s="128"/>
      <c r="Q34" s="89" t="str">
        <f t="shared" si="2"/>
        <v/>
      </c>
      <c r="R34" s="90">
        <f t="shared" ref="R34:S34" si="32">K34</f>
        <v>0</v>
      </c>
      <c r="S34" s="90">
        <f t="shared" si="32"/>
        <v>0.33333333333333331</v>
      </c>
      <c r="T34" s="90">
        <f t="shared" si="4"/>
        <v>-0.33333333333333331</v>
      </c>
      <c r="U34" s="91">
        <f t="shared" si="5"/>
        <v>0</v>
      </c>
      <c r="V34" s="90"/>
      <c r="W34" s="1"/>
    </row>
    <row r="35" spans="1:23" s="134" customFormat="1" ht="12.75" customHeight="1" x14ac:dyDescent="0.2">
      <c r="A35" s="82"/>
      <c r="B35" s="82" t="str">
        <f>IF(Admin2!E60=0,"",Admin2!E60)</f>
        <v/>
      </c>
      <c r="C35" s="84">
        <f>Admin2!A60</f>
        <v>43889</v>
      </c>
      <c r="D35" s="85" t="str">
        <f>Admin2!B60</f>
        <v>Fredag</v>
      </c>
      <c r="E35" s="123"/>
      <c r="F35" s="124"/>
      <c r="G35" s="125"/>
      <c r="H35" s="126"/>
      <c r="I35" s="125"/>
      <c r="J35" s="124"/>
      <c r="K35" s="86">
        <f t="shared" si="0"/>
        <v>0</v>
      </c>
      <c r="L35" s="126">
        <v>0.33333333333333331</v>
      </c>
      <c r="M35" s="127"/>
      <c r="N35" s="87">
        <f t="shared" si="1"/>
        <v>0</v>
      </c>
      <c r="O35" s="88">
        <f t="shared" si="6"/>
        <v>0</v>
      </c>
      <c r="P35" s="128"/>
      <c r="Q35" s="89" t="str">
        <f t="shared" si="2"/>
        <v/>
      </c>
      <c r="R35" s="90">
        <f t="shared" ref="R35" si="33">K35</f>
        <v>0</v>
      </c>
      <c r="S35" s="90">
        <f t="shared" ref="S35" si="34">L35</f>
        <v>0.33333333333333331</v>
      </c>
      <c r="T35" s="90">
        <f t="shared" ref="T35" si="35">R35-S35</f>
        <v>-0.33333333333333331</v>
      </c>
      <c r="U35" s="91">
        <f t="shared" ref="U35" si="36">IF(M35="",0,IF(M35="Sem",IF(L35="",7,IF(K35=0,2,5)),IF(L35="",8,IF(S35-R35&lt;0,6,1))))</f>
        <v>0</v>
      </c>
      <c r="V35" s="90"/>
      <c r="W35" s="1"/>
    </row>
    <row r="36" spans="1:23" ht="12.75" customHeight="1" x14ac:dyDescent="0.2">
      <c r="A36" s="82" t="str">
        <f>Admin2!D60</f>
        <v/>
      </c>
      <c r="B36" s="82" t="str">
        <f>IF(Admin2!E61=0,"",Admin2!E61)</f>
        <v/>
      </c>
      <c r="C36" s="84">
        <f>Admin2!A61</f>
        <v>43890</v>
      </c>
      <c r="D36" s="85" t="str">
        <f>Admin2!B61</f>
        <v>Lördag</v>
      </c>
      <c r="E36" s="119"/>
      <c r="F36" s="120"/>
      <c r="G36" s="121"/>
      <c r="H36" s="122"/>
      <c r="I36" s="121"/>
      <c r="J36" s="120"/>
      <c r="K36" s="86">
        <f t="shared" si="0"/>
        <v>0</v>
      </c>
      <c r="L36" s="122"/>
      <c r="M36" s="127"/>
      <c r="N36" s="87">
        <f t="shared" si="1"/>
        <v>0</v>
      </c>
      <c r="O36" s="88">
        <f t="shared" si="6"/>
        <v>0</v>
      </c>
      <c r="P36" s="128"/>
      <c r="Q36" s="89" t="str">
        <f t="shared" si="2"/>
        <v/>
      </c>
      <c r="R36" s="90">
        <f t="shared" ref="R36:S36" si="37">K36</f>
        <v>0</v>
      </c>
      <c r="S36" s="90">
        <f t="shared" si="37"/>
        <v>0</v>
      </c>
      <c r="T36" s="90">
        <f t="shared" si="4"/>
        <v>0</v>
      </c>
      <c r="U36" s="91">
        <f t="shared" si="5"/>
        <v>0</v>
      </c>
      <c r="V36" s="90"/>
      <c r="W36" s="1"/>
    </row>
    <row r="37" spans="1:23" ht="12.75" customHeight="1" x14ac:dyDescent="0.2">
      <c r="A37" s="51"/>
      <c r="B37" s="51"/>
      <c r="C37" s="51"/>
      <c r="D37" s="96" t="s">
        <v>85</v>
      </c>
      <c r="E37" s="56">
        <f>COUNT(L8:L36)</f>
        <v>20</v>
      </c>
      <c r="F37" s="55"/>
      <c r="G37" s="97" t="s">
        <v>86</v>
      </c>
      <c r="H37" s="56">
        <f>COUNTIF(M8:M36,"Sem")</f>
        <v>0</v>
      </c>
      <c r="I37" s="51"/>
      <c r="J37" s="58" t="s">
        <v>87</v>
      </c>
      <c r="K37" s="98">
        <f t="shared" ref="K37:L37" si="38">SUM(K8:K36)</f>
        <v>0</v>
      </c>
      <c r="L37" s="98">
        <f t="shared" si="38"/>
        <v>6.6666666666666643</v>
      </c>
      <c r="M37" s="99"/>
      <c r="N37" s="100" t="s">
        <v>88</v>
      </c>
      <c r="O37" s="1"/>
      <c r="P37" s="1"/>
      <c r="Q37" s="60">
        <f>SUM(Q8:Q36)</f>
        <v>0</v>
      </c>
      <c r="R37" s="1"/>
      <c r="S37" s="1"/>
      <c r="T37" s="1"/>
      <c r="U37" s="1"/>
      <c r="V37" s="1"/>
      <c r="W37" s="1"/>
    </row>
    <row r="38" spans="1:23" ht="12.75" customHeight="1" x14ac:dyDescent="0.2">
      <c r="A38" s="51"/>
      <c r="B38" s="51"/>
      <c r="C38" s="51"/>
      <c r="D38" s="51"/>
      <c r="E38" s="55"/>
      <c r="F38" s="55"/>
      <c r="G38" s="55"/>
      <c r="H38" s="55"/>
      <c r="I38" s="1"/>
      <c r="J38" s="58" t="s">
        <v>89</v>
      </c>
      <c r="K38" s="101">
        <f>SUM(Uppstart!C11)</f>
        <v>1</v>
      </c>
      <c r="L38" s="102">
        <f>SUM(Uppstart!E11)</f>
        <v>6.666666666666667</v>
      </c>
      <c r="M38" s="56"/>
      <c r="N38" s="60">
        <f>SUM(N8:N36)</f>
        <v>0</v>
      </c>
      <c r="O38" s="1"/>
      <c r="P38" s="1"/>
      <c r="Q38" s="1"/>
      <c r="R38" s="1"/>
      <c r="S38" s="1"/>
      <c r="T38" s="1"/>
      <c r="U38" s="1"/>
      <c r="V38" s="1"/>
      <c r="W38" s="1"/>
    </row>
  </sheetData>
  <sheetProtection algorithmName="SHA-512" hashValue="N7Heg/B2k9jB8LR6qmBE2+cJ6WW+AMbor4Pw/mceXnuwm66BOuZ079+QcB6FMFni+sFigzINjBrU6ZG4x8xwQg==" saltValue="pAOGj+j51wavkKzzkKrDNw==" spinCount="100000" sheet="1" selectLockedCells="1"/>
  <mergeCells count="6">
    <mergeCell ref="A7:M7"/>
    <mergeCell ref="I1:L1"/>
    <mergeCell ref="M1:O1"/>
    <mergeCell ref="I2:O2"/>
    <mergeCell ref="G4:K4"/>
    <mergeCell ref="E5:K5"/>
  </mergeCells>
  <conditionalFormatting sqref="E13">
    <cfRule type="cellIs" dxfId="87" priority="4" operator="equal">
      <formula>$D$13</formula>
    </cfRule>
  </conditionalFormatting>
  <conditionalFormatting sqref="D8:D36">
    <cfRule type="cellIs" dxfId="86" priority="5" operator="equal">
      <formula>"Lördag"</formula>
    </cfRule>
  </conditionalFormatting>
  <conditionalFormatting sqref="D8:D36">
    <cfRule type="cellIs" dxfId="85" priority="6" operator="equal">
      <formula>"Söndag"</formula>
    </cfRule>
  </conditionalFormatting>
  <conditionalFormatting sqref="A8:B36">
    <cfRule type="cellIs" dxfId="84" priority="7" operator="equal">
      <formula>"Halvdag"</formula>
    </cfRule>
  </conditionalFormatting>
  <conditionalFormatting sqref="F13">
    <cfRule type="cellIs" dxfId="83" priority="8" operator="equal">
      <formula>$D$13</formula>
    </cfRule>
  </conditionalFormatting>
  <conditionalFormatting sqref="G13">
    <cfRule type="cellIs" dxfId="82" priority="9" operator="equal">
      <formula>$D$13</formula>
    </cfRule>
  </conditionalFormatting>
  <conditionalFormatting sqref="E12">
    <cfRule type="cellIs" dxfId="81" priority="1" operator="equal">
      <formula>$D$13</formula>
    </cfRule>
  </conditionalFormatting>
  <conditionalFormatting sqref="F12">
    <cfRule type="cellIs" dxfId="80" priority="2" operator="equal">
      <formula>$D$13</formula>
    </cfRule>
  </conditionalFormatting>
  <conditionalFormatting sqref="G12">
    <cfRule type="cellIs" dxfId="79" priority="3" operator="equal">
      <formula>$D$13</formula>
    </cfRule>
  </conditionalFormatting>
  <dataValidations count="1">
    <dataValidation type="list" allowBlank="1" showInputMessage="1" showErrorMessage="1" prompt="Valbart" sqref="M8:M36" xr:uid="{00000000-0002-0000-0400-000000000000}">
      <formula1>$W$7:$W$11</formula1>
    </dataValidation>
  </dataValidations>
  <hyperlinks>
    <hyperlink ref="Q1" r:id="rId1" xr:uid="{8ACB1D9C-2EC5-467B-9C58-FCB790AE1EA7}"/>
  </hyperlinks>
  <pageMargins left="0.47244094488188981" right="0.31496062992125984" top="0.65" bottom="0.51181102362204722" header="0.32" footer="0"/>
  <pageSetup paperSize="9" scale="95" orientation="landscape" r:id="rId2"/>
  <headerFooter>
    <oddHeader>&amp;C&amp;F</oddHeader>
    <oddFooter>&amp;CSidan &amp;P av</oddFoot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40"/>
  <sheetViews>
    <sheetView showGridLines="0" workbookViewId="0">
      <pane ySplit="7" topLeftCell="A8" activePane="bottomLeft" state="frozen"/>
      <selection activeCell="Q40" sqref="Q40"/>
      <selection pane="bottomLeft" activeCell="E9" sqref="E9"/>
    </sheetView>
  </sheetViews>
  <sheetFormatPr defaultColWidth="14.42578125" defaultRowHeight="15" customHeight="1" x14ac:dyDescent="0.2"/>
  <cols>
    <col min="1" max="1" width="8.42578125"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1"/>
      <c r="C1" s="51"/>
      <c r="D1" s="51"/>
      <c r="E1" s="1"/>
      <c r="F1" s="1"/>
      <c r="G1" s="1"/>
      <c r="H1" s="1"/>
      <c r="I1" s="194" t="str">
        <f>Uppstart!B12</f>
        <v>Mars</v>
      </c>
      <c r="J1" s="173"/>
      <c r="K1" s="173"/>
      <c r="L1" s="173"/>
      <c r="M1" s="193">
        <f>YEAR(C8)</f>
        <v>2020</v>
      </c>
      <c r="N1" s="173"/>
      <c r="O1" s="173"/>
      <c r="P1" s="1"/>
      <c r="Q1" s="153" t="s">
        <v>219</v>
      </c>
      <c r="R1" s="1"/>
      <c r="S1" s="1"/>
      <c r="T1" s="1"/>
      <c r="U1" s="1"/>
      <c r="V1" s="1"/>
      <c r="W1" s="1"/>
    </row>
    <row r="2" spans="1:23" ht="14.25" customHeight="1" x14ac:dyDescent="0.2">
      <c r="A2" s="51"/>
      <c r="B2" s="51"/>
      <c r="C2" s="51"/>
      <c r="D2" s="51"/>
      <c r="E2" s="1"/>
      <c r="F2" s="1"/>
      <c r="G2" s="1"/>
      <c r="H2" s="1"/>
      <c r="I2" s="195" t="s">
        <v>49</v>
      </c>
      <c r="J2" s="173"/>
      <c r="K2" s="173"/>
      <c r="L2" s="173"/>
      <c r="M2" s="173"/>
      <c r="N2" s="173"/>
      <c r="O2" s="173"/>
      <c r="P2" s="1"/>
      <c r="Q2" s="1"/>
      <c r="R2" s="1"/>
      <c r="S2" s="1"/>
      <c r="T2" s="1"/>
      <c r="U2" s="1"/>
      <c r="V2" s="1"/>
      <c r="W2" s="1"/>
    </row>
    <row r="3" spans="1:23" ht="14.25" customHeight="1" x14ac:dyDescent="0.2">
      <c r="A3" s="54"/>
      <c r="B3" s="54"/>
      <c r="C3" s="51"/>
      <c r="D3" s="51"/>
      <c r="E3" s="1"/>
      <c r="F3" s="1"/>
      <c r="G3" s="1"/>
      <c r="H3" s="1"/>
      <c r="I3" s="1"/>
      <c r="J3" s="1"/>
      <c r="K3" s="55"/>
      <c r="L3" s="1"/>
      <c r="M3" s="56"/>
      <c r="N3" s="56"/>
      <c r="O3" s="1"/>
      <c r="P3" s="1"/>
      <c r="Q3" s="1"/>
      <c r="R3" s="1"/>
      <c r="S3" s="1"/>
      <c r="T3" s="1"/>
      <c r="U3" s="1"/>
      <c r="V3" s="1"/>
      <c r="W3" s="1"/>
    </row>
    <row r="4" spans="1:23" ht="12.75" customHeight="1" x14ac:dyDescent="0.2">
      <c r="A4" s="196"/>
      <c r="B4" s="173"/>
      <c r="C4" s="173"/>
      <c r="D4" s="173"/>
      <c r="E4" s="57"/>
      <c r="F4" s="58" t="s">
        <v>50</v>
      </c>
      <c r="G4" s="192" t="str">
        <f>IF(Uppstart!C6&gt;"",Uppstart!C6,"Skriv in ditt namn på uppstartsfliken")</f>
        <v>Skriv ditt namn på uppstartsfliken</v>
      </c>
      <c r="H4" s="173"/>
      <c r="I4" s="173"/>
      <c r="J4" s="173"/>
      <c r="K4" s="173"/>
      <c r="L4" s="59"/>
      <c r="M4" s="56"/>
      <c r="N4" s="56"/>
      <c r="O4" s="1"/>
      <c r="P4" s="1"/>
      <c r="Q4" s="1"/>
      <c r="R4" s="1"/>
      <c r="S4" s="1"/>
      <c r="T4" s="1"/>
      <c r="U4" s="1"/>
      <c r="V4" s="1"/>
      <c r="W4" s="1"/>
    </row>
    <row r="5" spans="1:23" ht="12.75" customHeight="1" x14ac:dyDescent="0.2">
      <c r="A5" s="57"/>
      <c r="B5" s="57"/>
      <c r="C5" s="57"/>
      <c r="D5" s="57"/>
      <c r="E5" s="191" t="s">
        <v>51</v>
      </c>
      <c r="F5" s="161"/>
      <c r="G5" s="161"/>
      <c r="H5" s="161"/>
      <c r="I5" s="161"/>
      <c r="J5" s="161"/>
      <c r="K5" s="161"/>
      <c r="L5" s="59"/>
      <c r="M5" s="56"/>
      <c r="N5" s="61" t="s">
        <v>84</v>
      </c>
      <c r="O5" s="60">
        <f>SUM(Feb!O36)</f>
        <v>0</v>
      </c>
      <c r="P5" s="1"/>
      <c r="Q5" s="1"/>
      <c r="R5" s="62">
        <v>24</v>
      </c>
      <c r="S5" s="62" t="s">
        <v>54</v>
      </c>
      <c r="T5" s="62" t="s">
        <v>55</v>
      </c>
      <c r="U5" s="63"/>
      <c r="V5" s="64"/>
      <c r="W5" s="65"/>
    </row>
    <row r="6" spans="1:23" ht="26.25" customHeight="1" x14ac:dyDescent="0.2">
      <c r="A6" s="66" t="s">
        <v>56</v>
      </c>
      <c r="B6" s="66" t="s">
        <v>57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88" t="s">
        <v>75</v>
      </c>
      <c r="B7" s="189"/>
      <c r="C7" s="189"/>
      <c r="D7" s="189"/>
      <c r="E7" s="189"/>
      <c r="F7" s="189"/>
      <c r="G7" s="189"/>
      <c r="H7" s="189"/>
      <c r="I7" s="189"/>
      <c r="J7" s="189"/>
      <c r="K7" s="189"/>
      <c r="L7" s="189"/>
      <c r="M7" s="190"/>
      <c r="N7" s="80" t="s">
        <v>76</v>
      </c>
      <c r="O7" s="80" t="s">
        <v>76</v>
      </c>
      <c r="P7" s="66"/>
      <c r="Q7" s="66" t="s">
        <v>76</v>
      </c>
      <c r="R7" s="79" t="s">
        <v>77</v>
      </c>
      <c r="S7" s="79" t="s">
        <v>78</v>
      </c>
      <c r="T7" s="79" t="s">
        <v>79</v>
      </c>
      <c r="U7" s="66"/>
      <c r="V7" s="79"/>
      <c r="W7" s="81"/>
    </row>
    <row r="8" spans="1:23" ht="12.75" customHeight="1" x14ac:dyDescent="0.2">
      <c r="A8" s="82" t="str">
        <f>Admin2!D62</f>
        <v/>
      </c>
      <c r="B8" s="82" t="str">
        <f>IF(Admin2!E62=0,"",Admin2!E62)</f>
        <v/>
      </c>
      <c r="C8" s="84">
        <f>Admin2!A62</f>
        <v>43891</v>
      </c>
      <c r="D8" s="85" t="str">
        <f>Admin2!B62</f>
        <v>Söndag</v>
      </c>
      <c r="E8" s="119"/>
      <c r="F8" s="120"/>
      <c r="G8" s="121"/>
      <c r="H8" s="122"/>
      <c r="I8" s="121"/>
      <c r="J8" s="120"/>
      <c r="K8" s="86">
        <f t="shared" ref="K8:K38" si="0">IFERROR(F8-E8+H8-G8+J8-I8,"Tag bort blanksteg")</f>
        <v>0</v>
      </c>
      <c r="L8" s="122"/>
      <c r="M8" s="127"/>
      <c r="N8" s="87">
        <f t="shared" ref="N8:N38"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28"/>
      <c r="Q8" s="89" t="str">
        <f t="shared" ref="Q8:Q38" si="2">IF(M8="Sem","",IF(M8="","",IF(L8-K8&gt;0,(L8-K8)/$T$6,0)))</f>
        <v/>
      </c>
      <c r="R8" s="90">
        <f t="shared" ref="R8:S8" si="3">K8</f>
        <v>0</v>
      </c>
      <c r="S8" s="90">
        <f t="shared" si="3"/>
        <v>0</v>
      </c>
      <c r="T8" s="90">
        <f t="shared" ref="T8:T38" si="4">R8-S8</f>
        <v>0</v>
      </c>
      <c r="U8" s="91">
        <f t="shared" ref="U8:U38" si="5">IF(M8="",0,IF(M8="Sem",IF(L8="",7,IF(K8=0,2,5)),IF(L8="",8,IF(S8-R8&lt;0,6,1))))</f>
        <v>0</v>
      </c>
      <c r="V8" s="91"/>
      <c r="W8" s="92" t="s">
        <v>80</v>
      </c>
    </row>
    <row r="9" spans="1:23" ht="12.75" customHeight="1" x14ac:dyDescent="0.2">
      <c r="A9" s="82" t="str">
        <f>Admin2!D63</f>
        <v/>
      </c>
      <c r="B9" s="82" t="str">
        <f>IF(Admin2!E63=0,"",Admin2!E63)</f>
        <v>v 10</v>
      </c>
      <c r="C9" s="84">
        <f>Admin2!A63</f>
        <v>43892</v>
      </c>
      <c r="D9" s="85" t="str">
        <f>Admin2!B63</f>
        <v>Måndag</v>
      </c>
      <c r="E9" s="123"/>
      <c r="F9" s="124"/>
      <c r="G9" s="125"/>
      <c r="H9" s="126"/>
      <c r="I9" s="125"/>
      <c r="J9" s="124"/>
      <c r="K9" s="86">
        <f t="shared" si="0"/>
        <v>0</v>
      </c>
      <c r="L9" s="126">
        <v>0.33333333333333331</v>
      </c>
      <c r="M9" s="127"/>
      <c r="N9" s="87">
        <f t="shared" si="1"/>
        <v>0</v>
      </c>
      <c r="O9" s="88">
        <f t="shared" ref="O9:O38" si="6">IFERROR(IF(N9="      Fel1","Semester - tag bort den registrerade arbetstiden!",IF(N9="      Fel2","Tag bort frånvaro-kod, du har har arbetat full tid!",IF(N9="      Fel3","Ingen arbetsdag, tag bort frånvarokod Sem!",IF(N9="      Fel4","Ingen arbetsdag, tag bort frånvarokoden!",O8+N9)))),0)</f>
        <v>0</v>
      </c>
      <c r="P9" s="128"/>
      <c r="Q9" s="89" t="str">
        <f t="shared" si="2"/>
        <v/>
      </c>
      <c r="R9" s="90">
        <f t="shared" ref="R9:S9" si="7">K9</f>
        <v>0</v>
      </c>
      <c r="S9" s="90">
        <f t="shared" si="7"/>
        <v>0.33333333333333331</v>
      </c>
      <c r="T9" s="90">
        <f t="shared" si="4"/>
        <v>-0.33333333333333331</v>
      </c>
      <c r="U9" s="91">
        <f t="shared" si="5"/>
        <v>0</v>
      </c>
      <c r="V9" s="91"/>
      <c r="W9" s="93" t="s">
        <v>81</v>
      </c>
    </row>
    <row r="10" spans="1:23" ht="12.75" customHeight="1" x14ac:dyDescent="0.2">
      <c r="A10" s="82" t="str">
        <f>Admin2!D64</f>
        <v/>
      </c>
      <c r="B10" s="82" t="str">
        <f>IF(Admin2!E64=0,"",Admin2!E64)</f>
        <v/>
      </c>
      <c r="C10" s="84">
        <f>Admin2!A64</f>
        <v>43893</v>
      </c>
      <c r="D10" s="85" t="str">
        <f>Admin2!B64</f>
        <v>Tisdag</v>
      </c>
      <c r="E10" s="123"/>
      <c r="F10" s="124"/>
      <c r="G10" s="125"/>
      <c r="H10" s="126"/>
      <c r="I10" s="125"/>
      <c r="J10" s="124"/>
      <c r="K10" s="86">
        <f t="shared" si="0"/>
        <v>0</v>
      </c>
      <c r="L10" s="126">
        <v>0.33333333333333331</v>
      </c>
      <c r="M10" s="127"/>
      <c r="N10" s="87">
        <f t="shared" si="1"/>
        <v>0</v>
      </c>
      <c r="O10" s="88">
        <f t="shared" si="6"/>
        <v>0</v>
      </c>
      <c r="P10" s="128"/>
      <c r="Q10" s="89" t="str">
        <f t="shared" si="2"/>
        <v/>
      </c>
      <c r="R10" s="90">
        <f t="shared" ref="R10:S10" si="8">K10</f>
        <v>0</v>
      </c>
      <c r="S10" s="90">
        <f t="shared" si="8"/>
        <v>0.33333333333333331</v>
      </c>
      <c r="T10" s="90">
        <f t="shared" si="4"/>
        <v>-0.33333333333333331</v>
      </c>
      <c r="U10" s="91">
        <f t="shared" si="5"/>
        <v>0</v>
      </c>
      <c r="V10" s="91"/>
      <c r="W10" s="93" t="s">
        <v>82</v>
      </c>
    </row>
    <row r="11" spans="1:23" ht="12.75" customHeight="1" x14ac:dyDescent="0.2">
      <c r="A11" s="82" t="str">
        <f>Admin2!D65</f>
        <v/>
      </c>
      <c r="B11" s="82" t="str">
        <f>IF(Admin2!E65=0,"",Admin2!E65)</f>
        <v/>
      </c>
      <c r="C11" s="84">
        <f>Admin2!A65</f>
        <v>43894</v>
      </c>
      <c r="D11" s="85" t="str">
        <f>Admin2!B65</f>
        <v>Onsdag</v>
      </c>
      <c r="E11" s="123"/>
      <c r="F11" s="124"/>
      <c r="G11" s="125"/>
      <c r="H11" s="126"/>
      <c r="I11" s="125"/>
      <c r="J11" s="124"/>
      <c r="K11" s="86">
        <f t="shared" si="0"/>
        <v>0</v>
      </c>
      <c r="L11" s="126">
        <v>0.33333333333333331</v>
      </c>
      <c r="M11" s="127"/>
      <c r="N11" s="87">
        <f t="shared" si="1"/>
        <v>0</v>
      </c>
      <c r="O11" s="88">
        <f t="shared" si="6"/>
        <v>0</v>
      </c>
      <c r="P11" s="128"/>
      <c r="Q11" s="89" t="str">
        <f t="shared" si="2"/>
        <v/>
      </c>
      <c r="R11" s="90">
        <f t="shared" ref="R11:S11" si="9">K11</f>
        <v>0</v>
      </c>
      <c r="S11" s="90">
        <f t="shared" si="9"/>
        <v>0.33333333333333331</v>
      </c>
      <c r="T11" s="90">
        <f t="shared" si="4"/>
        <v>-0.33333333333333331</v>
      </c>
      <c r="U11" s="91">
        <f t="shared" si="5"/>
        <v>0</v>
      </c>
      <c r="V11" s="91"/>
      <c r="W11" s="93" t="s">
        <v>83</v>
      </c>
    </row>
    <row r="12" spans="1:23" ht="12.75" customHeight="1" x14ac:dyDescent="0.2">
      <c r="A12" s="82" t="str">
        <f>Admin2!D66</f>
        <v/>
      </c>
      <c r="B12" s="82" t="str">
        <f>IF(Admin2!E66=0,"",Admin2!E66)</f>
        <v/>
      </c>
      <c r="C12" s="84">
        <f>Admin2!A66</f>
        <v>43895</v>
      </c>
      <c r="D12" s="85" t="str">
        <f>Admin2!B66</f>
        <v>Torsdag</v>
      </c>
      <c r="E12" s="123"/>
      <c r="F12" s="124"/>
      <c r="G12" s="125"/>
      <c r="H12" s="126"/>
      <c r="I12" s="125"/>
      <c r="J12" s="124"/>
      <c r="K12" s="86">
        <f t="shared" si="0"/>
        <v>0</v>
      </c>
      <c r="L12" s="126">
        <v>0.33333333333333331</v>
      </c>
      <c r="M12" s="127"/>
      <c r="N12" s="87">
        <f t="shared" si="1"/>
        <v>0</v>
      </c>
      <c r="O12" s="88">
        <f t="shared" si="6"/>
        <v>0</v>
      </c>
      <c r="P12" s="128"/>
      <c r="Q12" s="89" t="str">
        <f t="shared" si="2"/>
        <v/>
      </c>
      <c r="R12" s="90">
        <f t="shared" ref="R12:S12" si="10">K12</f>
        <v>0</v>
      </c>
      <c r="S12" s="90">
        <f t="shared" si="10"/>
        <v>0.33333333333333331</v>
      </c>
      <c r="T12" s="90">
        <f t="shared" si="4"/>
        <v>-0.33333333333333331</v>
      </c>
      <c r="U12" s="91">
        <f t="shared" si="5"/>
        <v>0</v>
      </c>
      <c r="V12" s="91"/>
      <c r="W12" s="94"/>
    </row>
    <row r="13" spans="1:23" ht="12.75" customHeight="1" x14ac:dyDescent="0.2">
      <c r="A13" s="82" t="str">
        <f>Admin2!D67</f>
        <v/>
      </c>
      <c r="B13" s="82" t="str">
        <f>IF(Admin2!E67=0,"",Admin2!E67)</f>
        <v/>
      </c>
      <c r="C13" s="84">
        <f>Admin2!A67</f>
        <v>43896</v>
      </c>
      <c r="D13" s="85" t="str">
        <f>Admin2!B67</f>
        <v>Fredag</v>
      </c>
      <c r="E13" s="123"/>
      <c r="F13" s="124"/>
      <c r="G13" s="125"/>
      <c r="H13" s="126"/>
      <c r="I13" s="125"/>
      <c r="J13" s="124"/>
      <c r="K13" s="86">
        <f t="shared" si="0"/>
        <v>0</v>
      </c>
      <c r="L13" s="126">
        <v>0.33333333333333331</v>
      </c>
      <c r="M13" s="127"/>
      <c r="N13" s="87">
        <f t="shared" si="1"/>
        <v>0</v>
      </c>
      <c r="O13" s="88">
        <f t="shared" si="6"/>
        <v>0</v>
      </c>
      <c r="P13" s="128"/>
      <c r="Q13" s="89" t="str">
        <f t="shared" si="2"/>
        <v/>
      </c>
      <c r="R13" s="90">
        <f t="shared" ref="R13:S13" si="11">K13</f>
        <v>0</v>
      </c>
      <c r="S13" s="90">
        <f t="shared" si="11"/>
        <v>0.33333333333333331</v>
      </c>
      <c r="T13" s="90">
        <f t="shared" si="4"/>
        <v>-0.33333333333333331</v>
      </c>
      <c r="U13" s="91">
        <f t="shared" si="5"/>
        <v>0</v>
      </c>
      <c r="V13" s="91"/>
      <c r="W13" s="1"/>
    </row>
    <row r="14" spans="1:23" ht="12.75" customHeight="1" x14ac:dyDescent="0.2">
      <c r="A14" s="82" t="str">
        <f>Admin2!D68</f>
        <v/>
      </c>
      <c r="B14" s="82" t="str">
        <f>IF(Admin2!E68=0,"",Admin2!E68)</f>
        <v/>
      </c>
      <c r="C14" s="84">
        <f>Admin2!A68</f>
        <v>43897</v>
      </c>
      <c r="D14" s="85" t="str">
        <f>Admin2!B68</f>
        <v>Lördag</v>
      </c>
      <c r="E14" s="119"/>
      <c r="F14" s="120"/>
      <c r="G14" s="121"/>
      <c r="H14" s="122"/>
      <c r="I14" s="121"/>
      <c r="J14" s="120"/>
      <c r="K14" s="86">
        <f t="shared" si="0"/>
        <v>0</v>
      </c>
      <c r="L14" s="122"/>
      <c r="M14" s="127"/>
      <c r="N14" s="87">
        <f t="shared" si="1"/>
        <v>0</v>
      </c>
      <c r="O14" s="88">
        <f t="shared" si="6"/>
        <v>0</v>
      </c>
      <c r="P14" s="128"/>
      <c r="Q14" s="89" t="str">
        <f t="shared" si="2"/>
        <v/>
      </c>
      <c r="R14" s="90">
        <f t="shared" ref="R14:S14" si="12">K14</f>
        <v>0</v>
      </c>
      <c r="S14" s="90">
        <f t="shared" si="12"/>
        <v>0</v>
      </c>
      <c r="T14" s="90">
        <f t="shared" si="4"/>
        <v>0</v>
      </c>
      <c r="U14" s="91">
        <f t="shared" si="5"/>
        <v>0</v>
      </c>
      <c r="V14" s="91"/>
      <c r="W14" s="95"/>
    </row>
    <row r="15" spans="1:23" ht="12.75" customHeight="1" x14ac:dyDescent="0.2">
      <c r="A15" s="82" t="str">
        <f>Admin2!D69</f>
        <v/>
      </c>
      <c r="B15" s="82" t="str">
        <f>IF(Admin2!E69=0,"",Admin2!E69)</f>
        <v/>
      </c>
      <c r="C15" s="84">
        <f>Admin2!A69</f>
        <v>43898</v>
      </c>
      <c r="D15" s="85" t="str">
        <f>Admin2!B69</f>
        <v>Söndag</v>
      </c>
      <c r="E15" s="119"/>
      <c r="F15" s="120"/>
      <c r="G15" s="121"/>
      <c r="H15" s="122"/>
      <c r="I15" s="121"/>
      <c r="J15" s="120"/>
      <c r="K15" s="86">
        <f t="shared" si="0"/>
        <v>0</v>
      </c>
      <c r="L15" s="122"/>
      <c r="M15" s="127"/>
      <c r="N15" s="87">
        <f t="shared" si="1"/>
        <v>0</v>
      </c>
      <c r="O15" s="88">
        <f t="shared" si="6"/>
        <v>0</v>
      </c>
      <c r="P15" s="128"/>
      <c r="Q15" s="89" t="str">
        <f t="shared" si="2"/>
        <v/>
      </c>
      <c r="R15" s="90">
        <f t="shared" ref="R15:S15" si="13">K15</f>
        <v>0</v>
      </c>
      <c r="S15" s="90">
        <f t="shared" si="13"/>
        <v>0</v>
      </c>
      <c r="T15" s="90">
        <f t="shared" si="4"/>
        <v>0</v>
      </c>
      <c r="U15" s="91">
        <f t="shared" si="5"/>
        <v>0</v>
      </c>
      <c r="V15" s="91"/>
      <c r="W15" s="1"/>
    </row>
    <row r="16" spans="1:23" ht="12.75" customHeight="1" x14ac:dyDescent="0.2">
      <c r="A16" s="82" t="str">
        <f>Admin2!D70</f>
        <v/>
      </c>
      <c r="B16" s="82" t="str">
        <f>IF(Admin2!E70=0,"",Admin2!E70)</f>
        <v>v 11</v>
      </c>
      <c r="C16" s="84">
        <f>Admin2!A70</f>
        <v>43899</v>
      </c>
      <c r="D16" s="85" t="str">
        <f>Admin2!B70</f>
        <v>Måndag</v>
      </c>
      <c r="E16" s="123"/>
      <c r="F16" s="124"/>
      <c r="G16" s="125"/>
      <c r="H16" s="126"/>
      <c r="I16" s="125"/>
      <c r="J16" s="124"/>
      <c r="K16" s="86">
        <f t="shared" si="0"/>
        <v>0</v>
      </c>
      <c r="L16" s="126">
        <v>0.33333333333333331</v>
      </c>
      <c r="M16" s="127"/>
      <c r="N16" s="87">
        <f t="shared" si="1"/>
        <v>0</v>
      </c>
      <c r="O16" s="88">
        <f t="shared" si="6"/>
        <v>0</v>
      </c>
      <c r="P16" s="128"/>
      <c r="Q16" s="89" t="str">
        <f t="shared" si="2"/>
        <v/>
      </c>
      <c r="R16" s="90">
        <f t="shared" ref="R16:S16" si="14">K16</f>
        <v>0</v>
      </c>
      <c r="S16" s="90">
        <f t="shared" si="14"/>
        <v>0.33333333333333331</v>
      </c>
      <c r="T16" s="90">
        <f t="shared" si="4"/>
        <v>-0.33333333333333331</v>
      </c>
      <c r="U16" s="91">
        <f t="shared" si="5"/>
        <v>0</v>
      </c>
      <c r="V16" s="91"/>
      <c r="W16" s="1"/>
    </row>
    <row r="17" spans="1:23" ht="12.75" customHeight="1" x14ac:dyDescent="0.2">
      <c r="A17" s="82" t="str">
        <f>Admin2!D71</f>
        <v/>
      </c>
      <c r="B17" s="82" t="str">
        <f>IF(Admin2!E71=0,"",Admin2!E71)</f>
        <v/>
      </c>
      <c r="C17" s="84">
        <f>Admin2!A71</f>
        <v>43900</v>
      </c>
      <c r="D17" s="85" t="str">
        <f>Admin2!B71</f>
        <v>Tisdag</v>
      </c>
      <c r="E17" s="123"/>
      <c r="F17" s="124"/>
      <c r="G17" s="125"/>
      <c r="H17" s="126"/>
      <c r="I17" s="125"/>
      <c r="J17" s="124"/>
      <c r="K17" s="86">
        <f t="shared" si="0"/>
        <v>0</v>
      </c>
      <c r="L17" s="126">
        <v>0.33333333333333331</v>
      </c>
      <c r="M17" s="127"/>
      <c r="N17" s="87">
        <f t="shared" si="1"/>
        <v>0</v>
      </c>
      <c r="O17" s="88">
        <f t="shared" si="6"/>
        <v>0</v>
      </c>
      <c r="P17" s="128"/>
      <c r="Q17" s="89" t="str">
        <f t="shared" si="2"/>
        <v/>
      </c>
      <c r="R17" s="90">
        <f t="shared" ref="R17:S17" si="15">K17</f>
        <v>0</v>
      </c>
      <c r="S17" s="90">
        <f t="shared" si="15"/>
        <v>0.33333333333333331</v>
      </c>
      <c r="T17" s="90">
        <f t="shared" si="4"/>
        <v>-0.33333333333333331</v>
      </c>
      <c r="U17" s="91">
        <f t="shared" si="5"/>
        <v>0</v>
      </c>
      <c r="V17" s="91"/>
      <c r="W17" s="1"/>
    </row>
    <row r="18" spans="1:23" ht="12.75" customHeight="1" x14ac:dyDescent="0.2">
      <c r="A18" s="82" t="str">
        <f>Admin2!D72</f>
        <v/>
      </c>
      <c r="B18" s="82" t="str">
        <f>IF(Admin2!E72=0,"",Admin2!E72)</f>
        <v/>
      </c>
      <c r="C18" s="84">
        <f>Admin2!A72</f>
        <v>43901</v>
      </c>
      <c r="D18" s="85" t="str">
        <f>Admin2!B72</f>
        <v>Onsdag</v>
      </c>
      <c r="E18" s="123"/>
      <c r="F18" s="124"/>
      <c r="G18" s="125"/>
      <c r="H18" s="126"/>
      <c r="I18" s="125"/>
      <c r="J18" s="124"/>
      <c r="K18" s="86">
        <f t="shared" si="0"/>
        <v>0</v>
      </c>
      <c r="L18" s="126">
        <v>0.33333333333333331</v>
      </c>
      <c r="M18" s="127"/>
      <c r="N18" s="87">
        <f t="shared" si="1"/>
        <v>0</v>
      </c>
      <c r="O18" s="88">
        <f t="shared" si="6"/>
        <v>0</v>
      </c>
      <c r="P18" s="128"/>
      <c r="Q18" s="89" t="str">
        <f t="shared" si="2"/>
        <v/>
      </c>
      <c r="R18" s="90">
        <f t="shared" ref="R18:S18" si="16">K18</f>
        <v>0</v>
      </c>
      <c r="S18" s="90">
        <f t="shared" si="16"/>
        <v>0.33333333333333331</v>
      </c>
      <c r="T18" s="90">
        <f t="shared" si="4"/>
        <v>-0.33333333333333331</v>
      </c>
      <c r="U18" s="91">
        <f t="shared" si="5"/>
        <v>0</v>
      </c>
      <c r="V18" s="91"/>
      <c r="W18" s="1"/>
    </row>
    <row r="19" spans="1:23" ht="12.75" customHeight="1" x14ac:dyDescent="0.2">
      <c r="A19" s="82" t="str">
        <f>Admin2!D73</f>
        <v/>
      </c>
      <c r="B19" s="82" t="str">
        <f>IF(Admin2!E73=0,"",Admin2!E73)</f>
        <v/>
      </c>
      <c r="C19" s="84">
        <f>Admin2!A73</f>
        <v>43902</v>
      </c>
      <c r="D19" s="85" t="str">
        <f>Admin2!B73</f>
        <v>Torsdag</v>
      </c>
      <c r="E19" s="123"/>
      <c r="F19" s="124"/>
      <c r="G19" s="125"/>
      <c r="H19" s="126"/>
      <c r="I19" s="125"/>
      <c r="J19" s="124"/>
      <c r="K19" s="86">
        <f t="shared" si="0"/>
        <v>0</v>
      </c>
      <c r="L19" s="126">
        <v>0.33333333333333331</v>
      </c>
      <c r="M19" s="127"/>
      <c r="N19" s="87">
        <f t="shared" si="1"/>
        <v>0</v>
      </c>
      <c r="O19" s="88">
        <f t="shared" si="6"/>
        <v>0</v>
      </c>
      <c r="P19" s="128"/>
      <c r="Q19" s="89" t="str">
        <f t="shared" si="2"/>
        <v/>
      </c>
      <c r="R19" s="90">
        <f t="shared" ref="R19:S19" si="17">K19</f>
        <v>0</v>
      </c>
      <c r="S19" s="90">
        <f t="shared" si="17"/>
        <v>0.33333333333333331</v>
      </c>
      <c r="T19" s="90">
        <f t="shared" si="4"/>
        <v>-0.33333333333333331</v>
      </c>
      <c r="U19" s="91">
        <f t="shared" si="5"/>
        <v>0</v>
      </c>
      <c r="V19" s="91"/>
      <c r="W19" s="1"/>
    </row>
    <row r="20" spans="1:23" ht="12.75" customHeight="1" x14ac:dyDescent="0.2">
      <c r="A20" s="82" t="str">
        <f>Admin2!D74</f>
        <v/>
      </c>
      <c r="B20" s="82" t="str">
        <f>IF(Admin2!E74=0,"",Admin2!E74)</f>
        <v/>
      </c>
      <c r="C20" s="84">
        <f>Admin2!A74</f>
        <v>43903</v>
      </c>
      <c r="D20" s="85" t="str">
        <f>Admin2!B74</f>
        <v>Fredag</v>
      </c>
      <c r="E20" s="123"/>
      <c r="F20" s="124"/>
      <c r="G20" s="125"/>
      <c r="H20" s="126"/>
      <c r="I20" s="125"/>
      <c r="J20" s="124"/>
      <c r="K20" s="86">
        <f t="shared" si="0"/>
        <v>0</v>
      </c>
      <c r="L20" s="126">
        <v>0.33333333333333331</v>
      </c>
      <c r="M20" s="127"/>
      <c r="N20" s="87">
        <f t="shared" si="1"/>
        <v>0</v>
      </c>
      <c r="O20" s="88">
        <f t="shared" si="6"/>
        <v>0</v>
      </c>
      <c r="P20" s="128"/>
      <c r="Q20" s="89" t="str">
        <f t="shared" si="2"/>
        <v/>
      </c>
      <c r="R20" s="90">
        <f t="shared" ref="R20:S20" si="18">K20</f>
        <v>0</v>
      </c>
      <c r="S20" s="90">
        <f t="shared" si="18"/>
        <v>0.33333333333333331</v>
      </c>
      <c r="T20" s="90">
        <f t="shared" si="4"/>
        <v>-0.33333333333333331</v>
      </c>
      <c r="U20" s="91">
        <f t="shared" si="5"/>
        <v>0</v>
      </c>
      <c r="V20" s="91"/>
      <c r="W20" s="1"/>
    </row>
    <row r="21" spans="1:23" ht="12.75" customHeight="1" x14ac:dyDescent="0.2">
      <c r="A21" s="82" t="str">
        <f>Admin2!D75</f>
        <v/>
      </c>
      <c r="B21" s="82" t="str">
        <f>IF(Admin2!E75=0,"",Admin2!E75)</f>
        <v/>
      </c>
      <c r="C21" s="84">
        <f>Admin2!A75</f>
        <v>43904</v>
      </c>
      <c r="D21" s="85" t="str">
        <f>Admin2!B75</f>
        <v>Lördag</v>
      </c>
      <c r="E21" s="119"/>
      <c r="F21" s="120"/>
      <c r="G21" s="121"/>
      <c r="H21" s="122"/>
      <c r="I21" s="121"/>
      <c r="J21" s="120"/>
      <c r="K21" s="86">
        <f t="shared" si="0"/>
        <v>0</v>
      </c>
      <c r="L21" s="122"/>
      <c r="M21" s="127"/>
      <c r="N21" s="87">
        <f t="shared" si="1"/>
        <v>0</v>
      </c>
      <c r="O21" s="88">
        <f t="shared" si="6"/>
        <v>0</v>
      </c>
      <c r="P21" s="128"/>
      <c r="Q21" s="89" t="str">
        <f t="shared" si="2"/>
        <v/>
      </c>
      <c r="R21" s="90">
        <f t="shared" ref="R21:S21" si="19">K21</f>
        <v>0</v>
      </c>
      <c r="S21" s="90">
        <f t="shared" si="19"/>
        <v>0</v>
      </c>
      <c r="T21" s="90">
        <f t="shared" si="4"/>
        <v>0</v>
      </c>
      <c r="U21" s="91">
        <f t="shared" si="5"/>
        <v>0</v>
      </c>
      <c r="V21" s="91"/>
      <c r="W21" s="1"/>
    </row>
    <row r="22" spans="1:23" ht="12.75" customHeight="1" x14ac:dyDescent="0.2">
      <c r="A22" s="82" t="str">
        <f>Admin2!D76</f>
        <v/>
      </c>
      <c r="B22" s="82" t="str">
        <f>IF(Admin2!E76=0,"",Admin2!E76)</f>
        <v/>
      </c>
      <c r="C22" s="84">
        <f>Admin2!A76</f>
        <v>43905</v>
      </c>
      <c r="D22" s="85" t="str">
        <f>Admin2!B76</f>
        <v>Söndag</v>
      </c>
      <c r="E22" s="119"/>
      <c r="F22" s="120"/>
      <c r="G22" s="121"/>
      <c r="H22" s="122"/>
      <c r="I22" s="121"/>
      <c r="J22" s="120"/>
      <c r="K22" s="86">
        <f t="shared" si="0"/>
        <v>0</v>
      </c>
      <c r="L22" s="122"/>
      <c r="M22" s="127"/>
      <c r="N22" s="87">
        <f t="shared" si="1"/>
        <v>0</v>
      </c>
      <c r="O22" s="88">
        <f t="shared" si="6"/>
        <v>0</v>
      </c>
      <c r="P22" s="128"/>
      <c r="Q22" s="89" t="str">
        <f t="shared" si="2"/>
        <v/>
      </c>
      <c r="R22" s="90">
        <f t="shared" ref="R22:S22" si="20">K22</f>
        <v>0</v>
      </c>
      <c r="S22" s="90">
        <f t="shared" si="20"/>
        <v>0</v>
      </c>
      <c r="T22" s="90">
        <f t="shared" si="4"/>
        <v>0</v>
      </c>
      <c r="U22" s="91">
        <f t="shared" si="5"/>
        <v>0</v>
      </c>
      <c r="V22" s="90"/>
      <c r="W22" s="1"/>
    </row>
    <row r="23" spans="1:23" ht="12.75" customHeight="1" x14ac:dyDescent="0.2">
      <c r="A23" s="82" t="str">
        <f>Admin2!D77</f>
        <v/>
      </c>
      <c r="B23" s="82" t="str">
        <f>IF(Admin2!E77=0,"",Admin2!E77)</f>
        <v>v 12</v>
      </c>
      <c r="C23" s="84">
        <f>Admin2!A77</f>
        <v>43906</v>
      </c>
      <c r="D23" s="85" t="str">
        <f>Admin2!B77</f>
        <v>Måndag</v>
      </c>
      <c r="E23" s="123"/>
      <c r="F23" s="124"/>
      <c r="G23" s="125"/>
      <c r="H23" s="126"/>
      <c r="I23" s="125"/>
      <c r="J23" s="124"/>
      <c r="K23" s="86">
        <f t="shared" si="0"/>
        <v>0</v>
      </c>
      <c r="L23" s="126">
        <v>0.33333333333333331</v>
      </c>
      <c r="M23" s="127"/>
      <c r="N23" s="87">
        <f t="shared" si="1"/>
        <v>0</v>
      </c>
      <c r="O23" s="88">
        <f t="shared" si="6"/>
        <v>0</v>
      </c>
      <c r="P23" s="128"/>
      <c r="Q23" s="89" t="str">
        <f t="shared" si="2"/>
        <v/>
      </c>
      <c r="R23" s="90">
        <f t="shared" ref="R23:S23" si="21">K23</f>
        <v>0</v>
      </c>
      <c r="S23" s="90">
        <f t="shared" si="21"/>
        <v>0.33333333333333331</v>
      </c>
      <c r="T23" s="90">
        <f t="shared" si="4"/>
        <v>-0.33333333333333331</v>
      </c>
      <c r="U23" s="91">
        <f t="shared" si="5"/>
        <v>0</v>
      </c>
      <c r="V23" s="90"/>
      <c r="W23" s="1"/>
    </row>
    <row r="24" spans="1:23" ht="12.75" customHeight="1" x14ac:dyDescent="0.2">
      <c r="A24" s="82" t="str">
        <f>Admin2!D78</f>
        <v/>
      </c>
      <c r="B24" s="82" t="str">
        <f>IF(Admin2!E78=0,"",Admin2!E78)</f>
        <v/>
      </c>
      <c r="C24" s="84">
        <f>Admin2!A78</f>
        <v>43907</v>
      </c>
      <c r="D24" s="85" t="str">
        <f>Admin2!B78</f>
        <v>Tisdag</v>
      </c>
      <c r="E24" s="123"/>
      <c r="F24" s="124"/>
      <c r="G24" s="125"/>
      <c r="H24" s="126"/>
      <c r="I24" s="125"/>
      <c r="J24" s="124"/>
      <c r="K24" s="86">
        <f t="shared" si="0"/>
        <v>0</v>
      </c>
      <c r="L24" s="126">
        <v>0.33333333333333331</v>
      </c>
      <c r="M24" s="127"/>
      <c r="N24" s="87">
        <f t="shared" si="1"/>
        <v>0</v>
      </c>
      <c r="O24" s="88">
        <f t="shared" si="6"/>
        <v>0</v>
      </c>
      <c r="P24" s="128"/>
      <c r="Q24" s="89" t="str">
        <f t="shared" si="2"/>
        <v/>
      </c>
      <c r="R24" s="90">
        <f t="shared" ref="R24:S24" si="22">K24</f>
        <v>0</v>
      </c>
      <c r="S24" s="90">
        <f t="shared" si="22"/>
        <v>0.33333333333333331</v>
      </c>
      <c r="T24" s="90">
        <f t="shared" si="4"/>
        <v>-0.33333333333333331</v>
      </c>
      <c r="U24" s="91">
        <f t="shared" si="5"/>
        <v>0</v>
      </c>
      <c r="V24" s="90"/>
      <c r="W24" s="1"/>
    </row>
    <row r="25" spans="1:23" ht="12.75" customHeight="1" x14ac:dyDescent="0.2">
      <c r="A25" s="82" t="str">
        <f>Admin2!D79</f>
        <v/>
      </c>
      <c r="B25" s="82" t="str">
        <f>IF(Admin2!E79=0,"",Admin2!E79)</f>
        <v/>
      </c>
      <c r="C25" s="84">
        <f>Admin2!A79</f>
        <v>43908</v>
      </c>
      <c r="D25" s="85" t="str">
        <f>Admin2!B79</f>
        <v>Onsdag</v>
      </c>
      <c r="E25" s="123"/>
      <c r="F25" s="124"/>
      <c r="G25" s="125"/>
      <c r="H25" s="126"/>
      <c r="I25" s="125"/>
      <c r="J25" s="124"/>
      <c r="K25" s="86">
        <f t="shared" si="0"/>
        <v>0</v>
      </c>
      <c r="L25" s="126">
        <v>0.33333333333333331</v>
      </c>
      <c r="M25" s="127"/>
      <c r="N25" s="87">
        <f t="shared" si="1"/>
        <v>0</v>
      </c>
      <c r="O25" s="88">
        <f t="shared" si="6"/>
        <v>0</v>
      </c>
      <c r="P25" s="128"/>
      <c r="Q25" s="89" t="str">
        <f t="shared" si="2"/>
        <v/>
      </c>
      <c r="R25" s="90">
        <f t="shared" ref="R25:S25" si="23">K25</f>
        <v>0</v>
      </c>
      <c r="S25" s="90">
        <f t="shared" si="23"/>
        <v>0.33333333333333331</v>
      </c>
      <c r="T25" s="90">
        <f t="shared" si="4"/>
        <v>-0.33333333333333331</v>
      </c>
      <c r="U25" s="91">
        <f t="shared" si="5"/>
        <v>0</v>
      </c>
      <c r="V25" s="90"/>
      <c r="W25" s="1"/>
    </row>
    <row r="26" spans="1:23" ht="12.75" customHeight="1" x14ac:dyDescent="0.2">
      <c r="A26" s="82" t="str">
        <f>Admin2!D80</f>
        <v/>
      </c>
      <c r="B26" s="82" t="str">
        <f>IF(Admin2!E80=0,"",Admin2!E80)</f>
        <v/>
      </c>
      <c r="C26" s="84">
        <f>Admin2!A80</f>
        <v>43909</v>
      </c>
      <c r="D26" s="85" t="str">
        <f>Admin2!B80</f>
        <v>Torsdag</v>
      </c>
      <c r="E26" s="123"/>
      <c r="F26" s="124"/>
      <c r="G26" s="125"/>
      <c r="H26" s="126"/>
      <c r="I26" s="125"/>
      <c r="J26" s="124"/>
      <c r="K26" s="86">
        <f t="shared" si="0"/>
        <v>0</v>
      </c>
      <c r="L26" s="126">
        <v>0.33333333333333331</v>
      </c>
      <c r="M26" s="127"/>
      <c r="N26" s="87">
        <f t="shared" si="1"/>
        <v>0</v>
      </c>
      <c r="O26" s="88">
        <f t="shared" si="6"/>
        <v>0</v>
      </c>
      <c r="P26" s="128"/>
      <c r="Q26" s="89" t="str">
        <f t="shared" si="2"/>
        <v/>
      </c>
      <c r="R26" s="90">
        <f t="shared" ref="R26:S26" si="24">K26</f>
        <v>0</v>
      </c>
      <c r="S26" s="90">
        <f t="shared" si="24"/>
        <v>0.33333333333333331</v>
      </c>
      <c r="T26" s="90">
        <f t="shared" si="4"/>
        <v>-0.33333333333333331</v>
      </c>
      <c r="U26" s="91">
        <f t="shared" si="5"/>
        <v>0</v>
      </c>
      <c r="V26" s="90"/>
      <c r="W26" s="1"/>
    </row>
    <row r="27" spans="1:23" ht="12.75" customHeight="1" x14ac:dyDescent="0.2">
      <c r="A27" s="82" t="str">
        <f>Admin2!D81</f>
        <v/>
      </c>
      <c r="B27" s="82" t="str">
        <f>IF(Admin2!E81=0,"",Admin2!E81)</f>
        <v/>
      </c>
      <c r="C27" s="84">
        <f>Admin2!A81</f>
        <v>43910</v>
      </c>
      <c r="D27" s="85" t="str">
        <f>Admin2!B81</f>
        <v>Fredag</v>
      </c>
      <c r="E27" s="123"/>
      <c r="F27" s="124"/>
      <c r="G27" s="125"/>
      <c r="H27" s="126"/>
      <c r="I27" s="125"/>
      <c r="J27" s="124"/>
      <c r="K27" s="86">
        <f t="shared" si="0"/>
        <v>0</v>
      </c>
      <c r="L27" s="126">
        <v>0.33333333333333331</v>
      </c>
      <c r="M27" s="127"/>
      <c r="N27" s="87">
        <f t="shared" si="1"/>
        <v>0</v>
      </c>
      <c r="O27" s="88">
        <f t="shared" si="6"/>
        <v>0</v>
      </c>
      <c r="P27" s="128"/>
      <c r="Q27" s="89" t="str">
        <f t="shared" si="2"/>
        <v/>
      </c>
      <c r="R27" s="90">
        <f t="shared" ref="R27:S27" si="25">K27</f>
        <v>0</v>
      </c>
      <c r="S27" s="90">
        <f t="shared" si="25"/>
        <v>0.33333333333333331</v>
      </c>
      <c r="T27" s="90">
        <f t="shared" si="4"/>
        <v>-0.33333333333333331</v>
      </c>
      <c r="U27" s="91">
        <f t="shared" si="5"/>
        <v>0</v>
      </c>
      <c r="V27" s="90"/>
      <c r="W27" s="1"/>
    </row>
    <row r="28" spans="1:23" ht="12.75" customHeight="1" x14ac:dyDescent="0.2">
      <c r="A28" s="82" t="str">
        <f>Admin2!D82</f>
        <v/>
      </c>
      <c r="B28" s="82" t="str">
        <f>IF(Admin2!E82=0,"",Admin2!E82)</f>
        <v/>
      </c>
      <c r="C28" s="84">
        <f>Admin2!A82</f>
        <v>43911</v>
      </c>
      <c r="D28" s="85" t="str">
        <f>Admin2!B82</f>
        <v>Lördag</v>
      </c>
      <c r="E28" s="119"/>
      <c r="F28" s="120"/>
      <c r="G28" s="121"/>
      <c r="H28" s="122"/>
      <c r="I28" s="121"/>
      <c r="J28" s="120"/>
      <c r="K28" s="86">
        <f t="shared" si="0"/>
        <v>0</v>
      </c>
      <c r="L28" s="122"/>
      <c r="M28" s="127"/>
      <c r="N28" s="87">
        <f t="shared" si="1"/>
        <v>0</v>
      </c>
      <c r="O28" s="88">
        <f t="shared" si="6"/>
        <v>0</v>
      </c>
      <c r="P28" s="128"/>
      <c r="Q28" s="89" t="str">
        <f t="shared" si="2"/>
        <v/>
      </c>
      <c r="R28" s="90">
        <f t="shared" ref="R28:S28" si="26">K28</f>
        <v>0</v>
      </c>
      <c r="S28" s="90">
        <f t="shared" si="26"/>
        <v>0</v>
      </c>
      <c r="T28" s="90">
        <f t="shared" si="4"/>
        <v>0</v>
      </c>
      <c r="U28" s="91">
        <f t="shared" si="5"/>
        <v>0</v>
      </c>
      <c r="V28" s="90"/>
      <c r="W28" s="1"/>
    </row>
    <row r="29" spans="1:23" ht="12.75" customHeight="1" x14ac:dyDescent="0.2">
      <c r="A29" s="82" t="str">
        <f>Admin2!D83</f>
        <v/>
      </c>
      <c r="B29" s="82" t="str">
        <f>IF(Admin2!E83=0,"",Admin2!E83)</f>
        <v/>
      </c>
      <c r="C29" s="84">
        <f>Admin2!A83</f>
        <v>43912</v>
      </c>
      <c r="D29" s="85" t="str">
        <f>Admin2!B83</f>
        <v>Söndag</v>
      </c>
      <c r="E29" s="119"/>
      <c r="F29" s="120"/>
      <c r="G29" s="121"/>
      <c r="H29" s="122"/>
      <c r="I29" s="121"/>
      <c r="J29" s="120"/>
      <c r="K29" s="86">
        <f t="shared" si="0"/>
        <v>0</v>
      </c>
      <c r="L29" s="122"/>
      <c r="M29" s="127"/>
      <c r="N29" s="87">
        <f t="shared" si="1"/>
        <v>0</v>
      </c>
      <c r="O29" s="88">
        <f t="shared" si="6"/>
        <v>0</v>
      </c>
      <c r="P29" s="128"/>
      <c r="Q29" s="89" t="str">
        <f t="shared" si="2"/>
        <v/>
      </c>
      <c r="R29" s="90">
        <f t="shared" ref="R29:S29" si="27">K29</f>
        <v>0</v>
      </c>
      <c r="S29" s="90">
        <f t="shared" si="27"/>
        <v>0</v>
      </c>
      <c r="T29" s="90">
        <f t="shared" si="4"/>
        <v>0</v>
      </c>
      <c r="U29" s="91">
        <f t="shared" si="5"/>
        <v>0</v>
      </c>
      <c r="V29" s="90"/>
      <c r="W29" s="1"/>
    </row>
    <row r="30" spans="1:23" ht="12.75" customHeight="1" x14ac:dyDescent="0.2">
      <c r="A30" s="82" t="str">
        <f>Admin2!D84</f>
        <v/>
      </c>
      <c r="B30" s="82" t="str">
        <f>IF(Admin2!E84=0,"",Admin2!E84)</f>
        <v>v 13</v>
      </c>
      <c r="C30" s="84">
        <f>Admin2!A84</f>
        <v>43913</v>
      </c>
      <c r="D30" s="85" t="str">
        <f>Admin2!B84</f>
        <v>Måndag</v>
      </c>
      <c r="E30" s="123"/>
      <c r="F30" s="124"/>
      <c r="G30" s="125"/>
      <c r="H30" s="126"/>
      <c r="I30" s="125"/>
      <c r="J30" s="124"/>
      <c r="K30" s="86">
        <f t="shared" si="0"/>
        <v>0</v>
      </c>
      <c r="L30" s="126">
        <v>0.33333333333333331</v>
      </c>
      <c r="M30" s="127"/>
      <c r="N30" s="87">
        <f t="shared" si="1"/>
        <v>0</v>
      </c>
      <c r="O30" s="88">
        <f t="shared" si="6"/>
        <v>0</v>
      </c>
      <c r="P30" s="128"/>
      <c r="Q30" s="89" t="str">
        <f t="shared" si="2"/>
        <v/>
      </c>
      <c r="R30" s="90">
        <f t="shared" ref="R30:S30" si="28">K30</f>
        <v>0</v>
      </c>
      <c r="S30" s="90">
        <f t="shared" si="28"/>
        <v>0.33333333333333331</v>
      </c>
      <c r="T30" s="90">
        <f t="shared" si="4"/>
        <v>-0.33333333333333331</v>
      </c>
      <c r="U30" s="91">
        <f t="shared" si="5"/>
        <v>0</v>
      </c>
      <c r="V30" s="90"/>
      <c r="W30" s="1"/>
    </row>
    <row r="31" spans="1:23" ht="12.75" customHeight="1" x14ac:dyDescent="0.2">
      <c r="A31" s="82" t="str">
        <f>Admin2!D85</f>
        <v/>
      </c>
      <c r="B31" s="82" t="str">
        <f>IF(Admin2!E85=0,"",Admin2!E85)</f>
        <v/>
      </c>
      <c r="C31" s="84">
        <f>Admin2!A85</f>
        <v>43914</v>
      </c>
      <c r="D31" s="85" t="str">
        <f>Admin2!B85</f>
        <v>Tisdag</v>
      </c>
      <c r="E31" s="123"/>
      <c r="F31" s="124"/>
      <c r="G31" s="125"/>
      <c r="H31" s="126"/>
      <c r="I31" s="125"/>
      <c r="J31" s="124"/>
      <c r="K31" s="86">
        <f t="shared" si="0"/>
        <v>0</v>
      </c>
      <c r="L31" s="126">
        <v>0.33333333333333331</v>
      </c>
      <c r="M31" s="127"/>
      <c r="N31" s="87">
        <f t="shared" si="1"/>
        <v>0</v>
      </c>
      <c r="O31" s="88">
        <f t="shared" si="6"/>
        <v>0</v>
      </c>
      <c r="P31" s="128"/>
      <c r="Q31" s="89" t="str">
        <f t="shared" si="2"/>
        <v/>
      </c>
      <c r="R31" s="90">
        <f t="shared" ref="R31:S31" si="29">K31</f>
        <v>0</v>
      </c>
      <c r="S31" s="90">
        <f t="shared" si="29"/>
        <v>0.33333333333333331</v>
      </c>
      <c r="T31" s="90">
        <f t="shared" si="4"/>
        <v>-0.33333333333333331</v>
      </c>
      <c r="U31" s="91">
        <f t="shared" si="5"/>
        <v>0</v>
      </c>
      <c r="V31" s="90"/>
      <c r="W31" s="1"/>
    </row>
    <row r="32" spans="1:23" ht="12.75" customHeight="1" x14ac:dyDescent="0.2">
      <c r="A32" s="82" t="str">
        <f>Admin2!D86</f>
        <v/>
      </c>
      <c r="B32" s="82" t="str">
        <f>IF(Admin2!E86=0,"",Admin2!E86)</f>
        <v/>
      </c>
      <c r="C32" s="84">
        <f>Admin2!A86</f>
        <v>43915</v>
      </c>
      <c r="D32" s="85" t="str">
        <f>Admin2!B86</f>
        <v>Onsdag</v>
      </c>
      <c r="E32" s="123"/>
      <c r="F32" s="124"/>
      <c r="G32" s="125"/>
      <c r="H32" s="126"/>
      <c r="I32" s="125"/>
      <c r="J32" s="124"/>
      <c r="K32" s="86">
        <f t="shared" si="0"/>
        <v>0</v>
      </c>
      <c r="L32" s="126">
        <v>0.33333333333333331</v>
      </c>
      <c r="M32" s="127"/>
      <c r="N32" s="87">
        <f t="shared" si="1"/>
        <v>0</v>
      </c>
      <c r="O32" s="88">
        <f t="shared" si="6"/>
        <v>0</v>
      </c>
      <c r="P32" s="128"/>
      <c r="Q32" s="89" t="str">
        <f t="shared" si="2"/>
        <v/>
      </c>
      <c r="R32" s="90">
        <f t="shared" ref="R32:S32" si="30">K32</f>
        <v>0</v>
      </c>
      <c r="S32" s="90">
        <f t="shared" si="30"/>
        <v>0.33333333333333331</v>
      </c>
      <c r="T32" s="90">
        <f t="shared" si="4"/>
        <v>-0.33333333333333331</v>
      </c>
      <c r="U32" s="91">
        <f t="shared" si="5"/>
        <v>0</v>
      </c>
      <c r="V32" s="90"/>
      <c r="W32" s="1"/>
    </row>
    <row r="33" spans="1:23" ht="12.75" customHeight="1" x14ac:dyDescent="0.2">
      <c r="A33" s="82" t="str">
        <f>Admin2!D87</f>
        <v/>
      </c>
      <c r="B33" s="82" t="str">
        <f>IF(Admin2!E87=0,"",Admin2!E87)</f>
        <v/>
      </c>
      <c r="C33" s="84">
        <f>Admin2!A87</f>
        <v>43916</v>
      </c>
      <c r="D33" s="85" t="str">
        <f>Admin2!B87</f>
        <v>Torsdag</v>
      </c>
      <c r="E33" s="123"/>
      <c r="F33" s="124"/>
      <c r="G33" s="125"/>
      <c r="H33" s="126"/>
      <c r="I33" s="125"/>
      <c r="J33" s="124"/>
      <c r="K33" s="86">
        <f t="shared" si="0"/>
        <v>0</v>
      </c>
      <c r="L33" s="126">
        <v>0.33333333333333331</v>
      </c>
      <c r="M33" s="127"/>
      <c r="N33" s="87">
        <f t="shared" si="1"/>
        <v>0</v>
      </c>
      <c r="O33" s="88">
        <f t="shared" si="6"/>
        <v>0</v>
      </c>
      <c r="P33" s="128"/>
      <c r="Q33" s="89" t="str">
        <f t="shared" si="2"/>
        <v/>
      </c>
      <c r="R33" s="90">
        <f t="shared" ref="R33:S33" si="31">K33</f>
        <v>0</v>
      </c>
      <c r="S33" s="90">
        <f t="shared" si="31"/>
        <v>0.33333333333333331</v>
      </c>
      <c r="T33" s="90">
        <f t="shared" si="4"/>
        <v>-0.33333333333333331</v>
      </c>
      <c r="U33" s="91">
        <f t="shared" si="5"/>
        <v>0</v>
      </c>
      <c r="V33" s="90"/>
      <c r="W33" s="1"/>
    </row>
    <row r="34" spans="1:23" ht="12.75" customHeight="1" x14ac:dyDescent="0.2">
      <c r="A34" s="82" t="str">
        <f>Admin2!D88</f>
        <v/>
      </c>
      <c r="B34" s="82" t="str">
        <f>IF(Admin2!E88=0,"",Admin2!E88)</f>
        <v/>
      </c>
      <c r="C34" s="84">
        <f>Admin2!A88</f>
        <v>43917</v>
      </c>
      <c r="D34" s="85" t="str">
        <f>Admin2!B88</f>
        <v>Fredag</v>
      </c>
      <c r="E34" s="123"/>
      <c r="F34" s="124"/>
      <c r="G34" s="125"/>
      <c r="H34" s="126"/>
      <c r="I34" s="125"/>
      <c r="J34" s="124"/>
      <c r="K34" s="86">
        <f t="shared" si="0"/>
        <v>0</v>
      </c>
      <c r="L34" s="126">
        <v>0.33333333333333331</v>
      </c>
      <c r="M34" s="127"/>
      <c r="N34" s="87">
        <f t="shared" si="1"/>
        <v>0</v>
      </c>
      <c r="O34" s="88">
        <f t="shared" si="6"/>
        <v>0</v>
      </c>
      <c r="P34" s="128"/>
      <c r="Q34" s="89" t="str">
        <f t="shared" si="2"/>
        <v/>
      </c>
      <c r="R34" s="90">
        <f t="shared" ref="R34:S34" si="32">K34</f>
        <v>0</v>
      </c>
      <c r="S34" s="90">
        <f t="shared" si="32"/>
        <v>0.33333333333333331</v>
      </c>
      <c r="T34" s="90">
        <f t="shared" si="4"/>
        <v>-0.33333333333333331</v>
      </c>
      <c r="U34" s="91">
        <f t="shared" si="5"/>
        <v>0</v>
      </c>
      <c r="V34" s="90"/>
      <c r="W34" s="1"/>
    </row>
    <row r="35" spans="1:23" ht="12.75" customHeight="1" x14ac:dyDescent="0.2">
      <c r="A35" s="82" t="str">
        <f>Admin2!D89</f>
        <v/>
      </c>
      <c r="B35" s="82" t="str">
        <f>IF(Admin2!E89=0,"",Admin2!E89)</f>
        <v/>
      </c>
      <c r="C35" s="84">
        <f>Admin2!A89</f>
        <v>43918</v>
      </c>
      <c r="D35" s="85" t="str">
        <f>Admin2!B89</f>
        <v>Lördag</v>
      </c>
      <c r="E35" s="119"/>
      <c r="F35" s="120"/>
      <c r="G35" s="121"/>
      <c r="H35" s="122"/>
      <c r="I35" s="121"/>
      <c r="J35" s="120"/>
      <c r="K35" s="86">
        <f t="shared" si="0"/>
        <v>0</v>
      </c>
      <c r="L35" s="122"/>
      <c r="M35" s="127"/>
      <c r="N35" s="87">
        <f t="shared" si="1"/>
        <v>0</v>
      </c>
      <c r="O35" s="88">
        <f t="shared" si="6"/>
        <v>0</v>
      </c>
      <c r="P35" s="128"/>
      <c r="Q35" s="89" t="str">
        <f t="shared" si="2"/>
        <v/>
      </c>
      <c r="R35" s="90">
        <f t="shared" ref="R35:S35" si="33">K35</f>
        <v>0</v>
      </c>
      <c r="S35" s="90">
        <f t="shared" si="33"/>
        <v>0</v>
      </c>
      <c r="T35" s="90">
        <f t="shared" si="4"/>
        <v>0</v>
      </c>
      <c r="U35" s="91">
        <f t="shared" si="5"/>
        <v>0</v>
      </c>
      <c r="V35" s="90"/>
      <c r="W35" s="1"/>
    </row>
    <row r="36" spans="1:23" ht="12.75" customHeight="1" x14ac:dyDescent="0.2">
      <c r="A36" s="82" t="str">
        <f>Admin2!D90</f>
        <v>Sommartid</v>
      </c>
      <c r="B36" s="82" t="str">
        <f>IF(Admin2!E90=0,"",Admin2!E90)</f>
        <v/>
      </c>
      <c r="C36" s="84">
        <f>Admin2!A90</f>
        <v>43919</v>
      </c>
      <c r="D36" s="85" t="str">
        <f>Admin2!B90</f>
        <v>Söndag</v>
      </c>
      <c r="E36" s="119"/>
      <c r="F36" s="120"/>
      <c r="G36" s="121"/>
      <c r="H36" s="122"/>
      <c r="I36" s="121"/>
      <c r="J36" s="120"/>
      <c r="K36" s="86">
        <f t="shared" si="0"/>
        <v>0</v>
      </c>
      <c r="L36" s="122"/>
      <c r="M36" s="127"/>
      <c r="N36" s="87">
        <f t="shared" si="1"/>
        <v>0</v>
      </c>
      <c r="O36" s="88">
        <f t="shared" si="6"/>
        <v>0</v>
      </c>
      <c r="P36" s="128"/>
      <c r="Q36" s="89" t="str">
        <f t="shared" si="2"/>
        <v/>
      </c>
      <c r="R36" s="90">
        <f t="shared" ref="R36:S36" si="34">K36</f>
        <v>0</v>
      </c>
      <c r="S36" s="90">
        <f t="shared" si="34"/>
        <v>0</v>
      </c>
      <c r="T36" s="90">
        <f t="shared" si="4"/>
        <v>0</v>
      </c>
      <c r="U36" s="91">
        <f t="shared" si="5"/>
        <v>0</v>
      </c>
      <c r="V36" s="90"/>
      <c r="W36" s="1"/>
    </row>
    <row r="37" spans="1:23" ht="12.75" customHeight="1" x14ac:dyDescent="0.2">
      <c r="A37" s="82" t="str">
        <f>Admin2!D91</f>
        <v/>
      </c>
      <c r="B37" s="82" t="str">
        <f>IF(Admin2!E91=0,"",Admin2!E91)</f>
        <v>v 14</v>
      </c>
      <c r="C37" s="84">
        <f>Admin2!A91</f>
        <v>43920</v>
      </c>
      <c r="D37" s="85" t="str">
        <f>Admin2!B91</f>
        <v>Måndag</v>
      </c>
      <c r="E37" s="123"/>
      <c r="F37" s="124"/>
      <c r="G37" s="125"/>
      <c r="H37" s="126"/>
      <c r="I37" s="125"/>
      <c r="J37" s="124"/>
      <c r="K37" s="86">
        <f t="shared" si="0"/>
        <v>0</v>
      </c>
      <c r="L37" s="126">
        <v>0.33333333333333331</v>
      </c>
      <c r="M37" s="127"/>
      <c r="N37" s="87">
        <f t="shared" si="1"/>
        <v>0</v>
      </c>
      <c r="O37" s="88">
        <f t="shared" si="6"/>
        <v>0</v>
      </c>
      <c r="P37" s="128"/>
      <c r="Q37" s="89" t="str">
        <f t="shared" si="2"/>
        <v/>
      </c>
      <c r="R37" s="90">
        <f t="shared" ref="R37:S37" si="35">K37</f>
        <v>0</v>
      </c>
      <c r="S37" s="90">
        <f t="shared" si="35"/>
        <v>0.33333333333333331</v>
      </c>
      <c r="T37" s="90">
        <f t="shared" si="4"/>
        <v>-0.33333333333333331</v>
      </c>
      <c r="U37" s="91">
        <f t="shared" si="5"/>
        <v>0</v>
      </c>
      <c r="V37" s="90"/>
      <c r="W37" s="1"/>
    </row>
    <row r="38" spans="1:23" ht="12.75" customHeight="1" x14ac:dyDescent="0.2">
      <c r="A38" s="82" t="str">
        <f>Admin2!D92</f>
        <v/>
      </c>
      <c r="B38" s="82" t="str">
        <f>IF(Admin2!E92=0,"",Admin2!E92)</f>
        <v/>
      </c>
      <c r="C38" s="84">
        <f>Admin2!A92</f>
        <v>43921</v>
      </c>
      <c r="D38" s="85" t="str">
        <f>Admin2!B92</f>
        <v>Tisdag</v>
      </c>
      <c r="E38" s="123"/>
      <c r="F38" s="124"/>
      <c r="G38" s="125"/>
      <c r="H38" s="126"/>
      <c r="I38" s="125"/>
      <c r="J38" s="124"/>
      <c r="K38" s="86">
        <f t="shared" si="0"/>
        <v>0</v>
      </c>
      <c r="L38" s="126">
        <v>0.33333333333333331</v>
      </c>
      <c r="M38" s="127"/>
      <c r="N38" s="87">
        <f t="shared" si="1"/>
        <v>0</v>
      </c>
      <c r="O38" s="88">
        <f t="shared" si="6"/>
        <v>0</v>
      </c>
      <c r="P38" s="128"/>
      <c r="Q38" s="89" t="str">
        <f t="shared" si="2"/>
        <v/>
      </c>
      <c r="R38" s="90">
        <f t="shared" ref="R38:S38" si="36">K38</f>
        <v>0</v>
      </c>
      <c r="S38" s="90">
        <f t="shared" si="36"/>
        <v>0.33333333333333331</v>
      </c>
      <c r="T38" s="90">
        <f t="shared" si="4"/>
        <v>-0.33333333333333331</v>
      </c>
      <c r="U38" s="91">
        <f t="shared" si="5"/>
        <v>0</v>
      </c>
      <c r="V38" s="90"/>
      <c r="W38" s="1"/>
    </row>
    <row r="39" spans="1:23" ht="12.75" customHeight="1" x14ac:dyDescent="0.2">
      <c r="A39" s="51"/>
      <c r="B39" s="51"/>
      <c r="C39" s="51"/>
      <c r="D39" s="96" t="s">
        <v>85</v>
      </c>
      <c r="E39" s="56">
        <f>COUNT(L8:L38)</f>
        <v>22</v>
      </c>
      <c r="F39" s="55"/>
      <c r="G39" s="97" t="s">
        <v>86</v>
      </c>
      <c r="H39" s="56">
        <f>COUNTIF(M8:M38,"Sem")</f>
        <v>0</v>
      </c>
      <c r="I39" s="51"/>
      <c r="J39" s="58" t="s">
        <v>87</v>
      </c>
      <c r="K39" s="98">
        <f t="shared" ref="K39:L39" si="37">SUM(K8:K38)</f>
        <v>0</v>
      </c>
      <c r="L39" s="98">
        <f t="shared" si="37"/>
        <v>7.3333333333333304</v>
      </c>
      <c r="M39" s="99"/>
      <c r="N39" s="100" t="s">
        <v>88</v>
      </c>
      <c r="O39" s="1"/>
      <c r="P39" s="1"/>
      <c r="Q39" s="60">
        <f>SUM(Q8:Q38)</f>
        <v>0</v>
      </c>
      <c r="R39" s="1"/>
      <c r="S39" s="1"/>
      <c r="T39" s="1"/>
      <c r="U39" s="1"/>
      <c r="V39" s="1"/>
      <c r="W39" s="1"/>
    </row>
    <row r="40" spans="1:23" ht="12.75" customHeight="1" x14ac:dyDescent="0.2">
      <c r="A40" s="51"/>
      <c r="B40" s="51"/>
      <c r="C40" s="51"/>
      <c r="D40" s="51"/>
      <c r="E40" s="55"/>
      <c r="F40" s="55"/>
      <c r="G40" s="55"/>
      <c r="H40" s="55"/>
      <c r="I40" s="1"/>
      <c r="J40" s="58" t="s">
        <v>89</v>
      </c>
      <c r="K40" s="101">
        <f>SUM(Uppstart!C12)</f>
        <v>1</v>
      </c>
      <c r="L40" s="102">
        <f>SUM(Uppstart!E12)</f>
        <v>7.333333333333333</v>
      </c>
      <c r="M40" s="56"/>
      <c r="N40" s="60">
        <f>SUM(N8:N38)</f>
        <v>0</v>
      </c>
      <c r="O40" s="1"/>
      <c r="P40" s="1"/>
      <c r="Q40" s="1"/>
      <c r="R40" s="1"/>
      <c r="S40" s="1"/>
      <c r="T40" s="1"/>
      <c r="U40" s="1"/>
      <c r="V40" s="1"/>
      <c r="W40" s="1"/>
    </row>
  </sheetData>
  <sheetProtection algorithmName="SHA-512" hashValue="CQNoeZeoD02hQ+LiIQQ+tQfMeDnLa2xGJpQTTkdFbCvjUglY43LoY7qoCMUz5fQsceQbmffDcBtqovkGjbhrpw==" saltValue="7fX63k9zErcT28w33bkatg==" spinCount="100000" sheet="1" selectLockedCells="1"/>
  <mergeCells count="7">
    <mergeCell ref="A7:M7"/>
    <mergeCell ref="I1:L1"/>
    <mergeCell ref="M1:O1"/>
    <mergeCell ref="I2:O2"/>
    <mergeCell ref="A4:D4"/>
    <mergeCell ref="G4:K4"/>
    <mergeCell ref="E5:K5"/>
  </mergeCells>
  <conditionalFormatting sqref="E13">
    <cfRule type="cellIs" dxfId="78" priority="4" operator="equal">
      <formula>$D$13</formula>
    </cfRule>
  </conditionalFormatting>
  <conditionalFormatting sqref="D8:D38">
    <cfRule type="cellIs" dxfId="77" priority="5" operator="equal">
      <formula>"Lördag"</formula>
    </cfRule>
  </conditionalFormatting>
  <conditionalFormatting sqref="D8:D38">
    <cfRule type="cellIs" dxfId="76" priority="6" operator="equal">
      <formula>"Söndag"</formula>
    </cfRule>
  </conditionalFormatting>
  <conditionalFormatting sqref="A8:B38">
    <cfRule type="cellIs" dxfId="75" priority="7" operator="equal">
      <formula>"Halvdag"</formula>
    </cfRule>
  </conditionalFormatting>
  <conditionalFormatting sqref="F13">
    <cfRule type="cellIs" dxfId="74" priority="8" operator="equal">
      <formula>$D$13</formula>
    </cfRule>
  </conditionalFormatting>
  <conditionalFormatting sqref="G13">
    <cfRule type="cellIs" dxfId="73" priority="9" operator="equal">
      <formula>$D$13</formula>
    </cfRule>
  </conditionalFormatting>
  <conditionalFormatting sqref="E11">
    <cfRule type="cellIs" dxfId="72" priority="1" operator="equal">
      <formula>$D$13</formula>
    </cfRule>
  </conditionalFormatting>
  <conditionalFormatting sqref="F11">
    <cfRule type="cellIs" dxfId="71" priority="2" operator="equal">
      <formula>$D$13</formula>
    </cfRule>
  </conditionalFormatting>
  <conditionalFormatting sqref="G11">
    <cfRule type="cellIs" dxfId="70" priority="3" operator="equal">
      <formula>$D$13</formula>
    </cfRule>
  </conditionalFormatting>
  <dataValidations count="1">
    <dataValidation type="list" allowBlank="1" showInputMessage="1" showErrorMessage="1" prompt="Valbart" sqref="M8:M38" xr:uid="{00000000-0002-0000-0500-000000000000}">
      <formula1>$W$7:$W$11</formula1>
    </dataValidation>
  </dataValidations>
  <hyperlinks>
    <hyperlink ref="Q1" r:id="rId1" xr:uid="{52428F9B-0DEF-4517-9935-D87BEF40317D}"/>
  </hyperlinks>
  <pageMargins left="0.47244094488188981" right="0.31496062992125984" top="0.65" bottom="0.51181102362204722" header="0.27" footer="0"/>
  <pageSetup paperSize="9" scale="95" orientation="landscape" r:id="rId2"/>
  <headerFooter>
    <oddHeader>&amp;C&amp;F</oddHeader>
    <oddFooter>&amp;CSidan &amp;P av</oddFooter>
  </headerFooter>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39"/>
  <sheetViews>
    <sheetView showGridLines="0" workbookViewId="0">
      <pane ySplit="7" topLeftCell="A8" activePane="bottomLeft" state="frozen"/>
      <selection activeCell="Q40" sqref="Q40"/>
      <selection pane="bottomLeft" activeCell="E8" sqref="E8"/>
    </sheetView>
  </sheetViews>
  <sheetFormatPr defaultColWidth="14.42578125" defaultRowHeight="15" customHeight="1" x14ac:dyDescent="0.2"/>
  <cols>
    <col min="1" max="1" width="8.42578125"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1"/>
      <c r="C1" s="51"/>
      <c r="D1" s="51"/>
      <c r="E1" s="1"/>
      <c r="F1" s="1"/>
      <c r="G1" s="1"/>
      <c r="H1" s="1"/>
      <c r="I1" s="194" t="str">
        <f>Uppstart!B13</f>
        <v>April</v>
      </c>
      <c r="J1" s="173"/>
      <c r="K1" s="173"/>
      <c r="L1" s="173"/>
      <c r="M1" s="193">
        <f>YEAR(C8)</f>
        <v>2020</v>
      </c>
      <c r="N1" s="173"/>
      <c r="O1" s="173"/>
      <c r="P1" s="1"/>
      <c r="Q1" s="153" t="s">
        <v>219</v>
      </c>
      <c r="R1" s="1"/>
      <c r="S1" s="1"/>
      <c r="T1" s="1"/>
      <c r="U1" s="1"/>
      <c r="V1" s="1"/>
      <c r="W1" s="1"/>
    </row>
    <row r="2" spans="1:23" ht="14.25" customHeight="1" x14ac:dyDescent="0.2">
      <c r="A2" s="51"/>
      <c r="B2" s="51"/>
      <c r="C2" s="51"/>
      <c r="D2" s="51"/>
      <c r="E2" s="1"/>
      <c r="F2" s="1"/>
      <c r="G2" s="1"/>
      <c r="H2" s="1"/>
      <c r="I2" s="195" t="s">
        <v>49</v>
      </c>
      <c r="J2" s="173"/>
      <c r="K2" s="173"/>
      <c r="L2" s="173"/>
      <c r="M2" s="173"/>
      <c r="N2" s="173"/>
      <c r="O2" s="173"/>
      <c r="P2" s="1"/>
      <c r="Q2" s="1"/>
      <c r="R2" s="1"/>
      <c r="S2" s="1"/>
      <c r="T2" s="1"/>
      <c r="U2" s="1"/>
      <c r="V2" s="1"/>
      <c r="W2" s="1"/>
    </row>
    <row r="3" spans="1:23" ht="14.25" customHeight="1" x14ac:dyDescent="0.2">
      <c r="A3" s="54"/>
      <c r="B3" s="54"/>
      <c r="C3" s="51"/>
      <c r="D3" s="51"/>
      <c r="E3" s="1"/>
      <c r="F3" s="1"/>
      <c r="G3" s="1"/>
      <c r="H3" s="1"/>
      <c r="I3" s="1"/>
      <c r="J3" s="1"/>
      <c r="K3" s="55"/>
      <c r="L3" s="1"/>
      <c r="M3" s="56"/>
      <c r="N3" s="56"/>
      <c r="O3" s="1"/>
      <c r="P3" s="1"/>
      <c r="Q3" s="1"/>
      <c r="R3" s="1"/>
      <c r="S3" s="1"/>
      <c r="T3" s="1"/>
      <c r="U3" s="1"/>
      <c r="V3" s="1"/>
      <c r="W3" s="1"/>
    </row>
    <row r="4" spans="1:23" ht="12.75" customHeight="1" x14ac:dyDescent="0.2">
      <c r="A4" s="196"/>
      <c r="B4" s="173"/>
      <c r="C4" s="173"/>
      <c r="D4" s="173"/>
      <c r="E4" s="57"/>
      <c r="F4" s="58" t="s">
        <v>50</v>
      </c>
      <c r="G4" s="192" t="str">
        <f>IF(Uppstart!C6&gt;"",Uppstart!C6,"Skriv in ditt namn på uppstartsfliken")</f>
        <v>Skriv ditt namn på uppstartsfliken</v>
      </c>
      <c r="H4" s="173"/>
      <c r="I4" s="173"/>
      <c r="J4" s="173"/>
      <c r="K4" s="173"/>
      <c r="L4" s="59"/>
      <c r="M4" s="56"/>
      <c r="N4" s="56"/>
      <c r="O4" s="1"/>
      <c r="P4" s="1"/>
      <c r="Q4" s="1"/>
      <c r="R4" s="1"/>
      <c r="S4" s="1"/>
      <c r="T4" s="1"/>
      <c r="U4" s="1"/>
      <c r="V4" s="1"/>
      <c r="W4" s="1"/>
    </row>
    <row r="5" spans="1:23" ht="12.75" customHeight="1" x14ac:dyDescent="0.2">
      <c r="A5" s="57"/>
      <c r="B5" s="57"/>
      <c r="C5" s="57"/>
      <c r="D5" s="57"/>
      <c r="E5" s="191" t="s">
        <v>51</v>
      </c>
      <c r="F5" s="161"/>
      <c r="G5" s="161"/>
      <c r="H5" s="161"/>
      <c r="I5" s="161"/>
      <c r="J5" s="161"/>
      <c r="K5" s="161"/>
      <c r="L5" s="59"/>
      <c r="M5" s="56"/>
      <c r="N5" s="61" t="s">
        <v>91</v>
      </c>
      <c r="O5" s="60">
        <f>SUM(Mar!O38)</f>
        <v>0</v>
      </c>
      <c r="P5" s="1"/>
      <c r="Q5" s="1"/>
      <c r="R5" s="62">
        <v>24</v>
      </c>
      <c r="S5" s="62" t="s">
        <v>54</v>
      </c>
      <c r="T5" s="62" t="s">
        <v>55</v>
      </c>
      <c r="U5" s="63"/>
      <c r="V5" s="64"/>
      <c r="W5" s="65"/>
    </row>
    <row r="6" spans="1:23" ht="26.25" customHeight="1" x14ac:dyDescent="0.2">
      <c r="A6" s="66" t="s">
        <v>56</v>
      </c>
      <c r="B6" s="66" t="s">
        <v>57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88" t="s">
        <v>75</v>
      </c>
      <c r="B7" s="189"/>
      <c r="C7" s="189"/>
      <c r="D7" s="189"/>
      <c r="E7" s="189"/>
      <c r="F7" s="189"/>
      <c r="G7" s="189"/>
      <c r="H7" s="189"/>
      <c r="I7" s="189"/>
      <c r="J7" s="189"/>
      <c r="K7" s="189"/>
      <c r="L7" s="189"/>
      <c r="M7" s="190"/>
      <c r="N7" s="80" t="s">
        <v>76</v>
      </c>
      <c r="O7" s="80" t="s">
        <v>76</v>
      </c>
      <c r="P7" s="66"/>
      <c r="Q7" s="66" t="s">
        <v>76</v>
      </c>
      <c r="R7" s="79" t="s">
        <v>77</v>
      </c>
      <c r="S7" s="79" t="s">
        <v>78</v>
      </c>
      <c r="T7" s="79" t="s">
        <v>79</v>
      </c>
      <c r="U7" s="66"/>
      <c r="V7" s="79"/>
      <c r="W7" s="81"/>
    </row>
    <row r="8" spans="1:23" ht="12.75" customHeight="1" x14ac:dyDescent="0.2">
      <c r="A8" s="82" t="str">
        <f>Admin2!D93</f>
        <v/>
      </c>
      <c r="B8" s="82" t="str">
        <f>IF(Admin2!E93=0,"",Admin2!E93)</f>
        <v/>
      </c>
      <c r="C8" s="84">
        <f>Admin2!A93</f>
        <v>43922</v>
      </c>
      <c r="D8" s="85" t="str">
        <f>Admin2!B93</f>
        <v>Onsdag</v>
      </c>
      <c r="E8" s="123"/>
      <c r="F8" s="124"/>
      <c r="G8" s="125"/>
      <c r="H8" s="126"/>
      <c r="I8" s="125"/>
      <c r="J8" s="124"/>
      <c r="K8" s="86">
        <f t="shared" ref="K8:K37" si="0">IFERROR(F8-E8+H8-G8+J8-I8,"Tag bort blanksteg")</f>
        <v>0</v>
      </c>
      <c r="L8" s="126">
        <v>0.33333333333333331</v>
      </c>
      <c r="M8" s="127"/>
      <c r="N8" s="87">
        <f t="shared" ref="N8:N37"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28"/>
      <c r="Q8" s="89" t="str">
        <f t="shared" ref="Q8:Q37" si="2">IF(M8="Sem","",IF(M8="","",IF(L8-K8&gt;0,(L8-K8)/$T$6,0)))</f>
        <v/>
      </c>
      <c r="R8" s="90">
        <f t="shared" ref="R8:S8" si="3">K8</f>
        <v>0</v>
      </c>
      <c r="S8" s="90">
        <f t="shared" si="3"/>
        <v>0.33333333333333331</v>
      </c>
      <c r="T8" s="90">
        <f t="shared" ref="T8:T37" si="4">R8-S8</f>
        <v>-0.33333333333333331</v>
      </c>
      <c r="U8" s="91">
        <f t="shared" ref="U8:U37" si="5">IF(M8="",0,IF(M8="Sem",IF(L8="",7,IF(K8=0,2,5)),IF(L8="",8,IF(S8-R8&lt;0,6,1))))</f>
        <v>0</v>
      </c>
      <c r="V8" s="91"/>
      <c r="W8" s="92" t="s">
        <v>80</v>
      </c>
    </row>
    <row r="9" spans="1:23" ht="12.75" customHeight="1" x14ac:dyDescent="0.2">
      <c r="A9" s="82" t="str">
        <f>Admin2!D94</f>
        <v/>
      </c>
      <c r="B9" s="82" t="str">
        <f>IF(Admin2!E94=0,"",Admin2!E94)</f>
        <v/>
      </c>
      <c r="C9" s="84">
        <f>Admin2!A94</f>
        <v>43923</v>
      </c>
      <c r="D9" s="85" t="str">
        <f>Admin2!B94</f>
        <v>Torsdag</v>
      </c>
      <c r="E9" s="123"/>
      <c r="F9" s="124"/>
      <c r="G9" s="125"/>
      <c r="H9" s="126"/>
      <c r="I9" s="125"/>
      <c r="J9" s="124"/>
      <c r="K9" s="86">
        <f t="shared" si="0"/>
        <v>0</v>
      </c>
      <c r="L9" s="126">
        <v>0.33333333333333331</v>
      </c>
      <c r="M9" s="127"/>
      <c r="N9" s="87">
        <f t="shared" si="1"/>
        <v>0</v>
      </c>
      <c r="O9" s="88">
        <f t="shared" ref="O9:O37" si="6">IFERROR(IF(N9="      Fel1","Semester - tag bort den registrerade arbetstiden!",IF(N9="      Fel2","Tag bort frånvaro-kod, du har har arbetat full tid!",IF(N9="      Fel3","Ingen arbetsdag, tag bort frånvarokod Sem!",IF(N9="      Fel4","Ingen arbetsdag, tag bort frånvarokoden!",O8+N9)))),0)</f>
        <v>0</v>
      </c>
      <c r="P9" s="128"/>
      <c r="Q9" s="89" t="str">
        <f t="shared" si="2"/>
        <v/>
      </c>
      <c r="R9" s="90">
        <f t="shared" ref="R9:S9" si="7">K9</f>
        <v>0</v>
      </c>
      <c r="S9" s="90">
        <f t="shared" si="7"/>
        <v>0.33333333333333331</v>
      </c>
      <c r="T9" s="90">
        <f t="shared" si="4"/>
        <v>-0.33333333333333331</v>
      </c>
      <c r="U9" s="91">
        <f t="shared" si="5"/>
        <v>0</v>
      </c>
      <c r="V9" s="91"/>
      <c r="W9" s="93" t="s">
        <v>81</v>
      </c>
    </row>
    <row r="10" spans="1:23" ht="12.75" customHeight="1" x14ac:dyDescent="0.2">
      <c r="A10" s="82" t="str">
        <f>Admin2!D95</f>
        <v/>
      </c>
      <c r="B10" s="82" t="str">
        <f>IF(Admin2!E95=0,"",Admin2!E95)</f>
        <v/>
      </c>
      <c r="C10" s="84">
        <f>Admin2!A95</f>
        <v>43924</v>
      </c>
      <c r="D10" s="85" t="str">
        <f>Admin2!B95</f>
        <v>Fredag</v>
      </c>
      <c r="E10" s="123"/>
      <c r="F10" s="124"/>
      <c r="G10" s="125"/>
      <c r="H10" s="126"/>
      <c r="I10" s="125"/>
      <c r="J10" s="124"/>
      <c r="K10" s="86">
        <f t="shared" si="0"/>
        <v>0</v>
      </c>
      <c r="L10" s="126">
        <v>0.33333333333333331</v>
      </c>
      <c r="M10" s="127"/>
      <c r="N10" s="87">
        <f t="shared" si="1"/>
        <v>0</v>
      </c>
      <c r="O10" s="88">
        <f t="shared" si="6"/>
        <v>0</v>
      </c>
      <c r="P10" s="128"/>
      <c r="Q10" s="89" t="str">
        <f t="shared" si="2"/>
        <v/>
      </c>
      <c r="R10" s="90">
        <f t="shared" ref="R10:S10" si="8">K10</f>
        <v>0</v>
      </c>
      <c r="S10" s="90">
        <f t="shared" si="8"/>
        <v>0.33333333333333331</v>
      </c>
      <c r="T10" s="90">
        <f t="shared" si="4"/>
        <v>-0.33333333333333331</v>
      </c>
      <c r="U10" s="91">
        <f t="shared" si="5"/>
        <v>0</v>
      </c>
      <c r="V10" s="91"/>
      <c r="W10" s="93" t="s">
        <v>82</v>
      </c>
    </row>
    <row r="11" spans="1:23" ht="12.75" customHeight="1" x14ac:dyDescent="0.2">
      <c r="A11" s="82" t="str">
        <f>Admin2!D96</f>
        <v/>
      </c>
      <c r="B11" s="82" t="str">
        <f>IF(Admin2!E96=0,"",Admin2!E96)</f>
        <v/>
      </c>
      <c r="C11" s="84">
        <f>Admin2!A96</f>
        <v>43925</v>
      </c>
      <c r="D11" s="85" t="str">
        <f>Admin2!B96</f>
        <v>Lördag</v>
      </c>
      <c r="E11" s="119"/>
      <c r="F11" s="120"/>
      <c r="G11" s="121"/>
      <c r="H11" s="122"/>
      <c r="I11" s="121"/>
      <c r="J11" s="120"/>
      <c r="K11" s="86">
        <f t="shared" si="0"/>
        <v>0</v>
      </c>
      <c r="L11" s="122"/>
      <c r="M11" s="127"/>
      <c r="N11" s="87">
        <f t="shared" si="1"/>
        <v>0</v>
      </c>
      <c r="O11" s="88">
        <f t="shared" si="6"/>
        <v>0</v>
      </c>
      <c r="P11" s="128"/>
      <c r="Q11" s="89" t="str">
        <f t="shared" si="2"/>
        <v/>
      </c>
      <c r="R11" s="90">
        <f t="shared" ref="R11:S11" si="9">K11</f>
        <v>0</v>
      </c>
      <c r="S11" s="90">
        <f t="shared" si="9"/>
        <v>0</v>
      </c>
      <c r="T11" s="90">
        <f t="shared" si="4"/>
        <v>0</v>
      </c>
      <c r="U11" s="91">
        <f t="shared" si="5"/>
        <v>0</v>
      </c>
      <c r="V11" s="91"/>
      <c r="W11" s="93" t="s">
        <v>83</v>
      </c>
    </row>
    <row r="12" spans="1:23" ht="12.75" customHeight="1" x14ac:dyDescent="0.2">
      <c r="A12" s="82" t="str">
        <f>Admin2!D97</f>
        <v/>
      </c>
      <c r="B12" s="82" t="str">
        <f>IF(Admin2!E97=0,"",Admin2!E97)</f>
        <v/>
      </c>
      <c r="C12" s="84">
        <f>Admin2!A97</f>
        <v>43926</v>
      </c>
      <c r="D12" s="85" t="str">
        <f>Admin2!B97</f>
        <v>Söndag</v>
      </c>
      <c r="E12" s="119"/>
      <c r="F12" s="120"/>
      <c r="G12" s="121"/>
      <c r="H12" s="122"/>
      <c r="I12" s="121"/>
      <c r="J12" s="120"/>
      <c r="K12" s="86">
        <f t="shared" si="0"/>
        <v>0</v>
      </c>
      <c r="L12" s="122"/>
      <c r="M12" s="127"/>
      <c r="N12" s="87">
        <f t="shared" si="1"/>
        <v>0</v>
      </c>
      <c r="O12" s="88">
        <f t="shared" si="6"/>
        <v>0</v>
      </c>
      <c r="P12" s="128"/>
      <c r="Q12" s="89" t="str">
        <f t="shared" si="2"/>
        <v/>
      </c>
      <c r="R12" s="90">
        <f t="shared" ref="R12:S12" si="10">K12</f>
        <v>0</v>
      </c>
      <c r="S12" s="90">
        <f t="shared" si="10"/>
        <v>0</v>
      </c>
      <c r="T12" s="90">
        <f t="shared" si="4"/>
        <v>0</v>
      </c>
      <c r="U12" s="91">
        <f t="shared" si="5"/>
        <v>0</v>
      </c>
      <c r="V12" s="91"/>
      <c r="W12" s="94"/>
    </row>
    <row r="13" spans="1:23" ht="12.75" customHeight="1" x14ac:dyDescent="0.2">
      <c r="A13" s="82" t="str">
        <f>Admin2!D98</f>
        <v/>
      </c>
      <c r="B13" s="82" t="str">
        <f>IF(Admin2!E98=0,"",Admin2!E98)</f>
        <v>v 15</v>
      </c>
      <c r="C13" s="84">
        <f>Admin2!A98</f>
        <v>43927</v>
      </c>
      <c r="D13" s="85" t="str">
        <f>Admin2!B98</f>
        <v>Måndag</v>
      </c>
      <c r="E13" s="123"/>
      <c r="F13" s="124"/>
      <c r="G13" s="125"/>
      <c r="H13" s="126"/>
      <c r="I13" s="125"/>
      <c r="J13" s="124"/>
      <c r="K13" s="86">
        <f t="shared" si="0"/>
        <v>0</v>
      </c>
      <c r="L13" s="126">
        <v>0.33333333333333331</v>
      </c>
      <c r="M13" s="127"/>
      <c r="N13" s="87">
        <f t="shared" si="1"/>
        <v>0</v>
      </c>
      <c r="O13" s="88">
        <f t="shared" si="6"/>
        <v>0</v>
      </c>
      <c r="P13" s="128"/>
      <c r="Q13" s="89" t="str">
        <f t="shared" si="2"/>
        <v/>
      </c>
      <c r="R13" s="90">
        <f t="shared" ref="R13:S13" si="11">K13</f>
        <v>0</v>
      </c>
      <c r="S13" s="90">
        <f t="shared" si="11"/>
        <v>0.33333333333333331</v>
      </c>
      <c r="T13" s="90">
        <f t="shared" si="4"/>
        <v>-0.33333333333333331</v>
      </c>
      <c r="U13" s="91">
        <f t="shared" si="5"/>
        <v>0</v>
      </c>
      <c r="V13" s="91"/>
      <c r="W13" s="1"/>
    </row>
    <row r="14" spans="1:23" ht="12.75" customHeight="1" x14ac:dyDescent="0.2">
      <c r="A14" s="82" t="str">
        <f>Admin2!D99</f>
        <v/>
      </c>
      <c r="B14" s="82" t="str">
        <f>IF(Admin2!E99=0,"",Admin2!E99)</f>
        <v/>
      </c>
      <c r="C14" s="84">
        <f>Admin2!A99</f>
        <v>43928</v>
      </c>
      <c r="D14" s="85" t="str">
        <f>Admin2!B99</f>
        <v>Tisdag</v>
      </c>
      <c r="E14" s="123"/>
      <c r="F14" s="124"/>
      <c r="G14" s="125"/>
      <c r="H14" s="126"/>
      <c r="I14" s="125"/>
      <c r="J14" s="124"/>
      <c r="K14" s="86">
        <f t="shared" si="0"/>
        <v>0</v>
      </c>
      <c r="L14" s="126">
        <v>0.33333333333333331</v>
      </c>
      <c r="M14" s="127"/>
      <c r="N14" s="87">
        <f t="shared" si="1"/>
        <v>0</v>
      </c>
      <c r="O14" s="88">
        <f t="shared" si="6"/>
        <v>0</v>
      </c>
      <c r="P14" s="128"/>
      <c r="Q14" s="89" t="str">
        <f t="shared" si="2"/>
        <v/>
      </c>
      <c r="R14" s="90">
        <f t="shared" ref="R14:S14" si="12">K14</f>
        <v>0</v>
      </c>
      <c r="S14" s="90">
        <f t="shared" si="12"/>
        <v>0.33333333333333331</v>
      </c>
      <c r="T14" s="90">
        <f t="shared" si="4"/>
        <v>-0.33333333333333331</v>
      </c>
      <c r="U14" s="91">
        <f t="shared" si="5"/>
        <v>0</v>
      </c>
      <c r="V14" s="91"/>
      <c r="W14" s="95"/>
    </row>
    <row r="15" spans="1:23" ht="12.75" customHeight="1" x14ac:dyDescent="0.2">
      <c r="A15" s="82" t="str">
        <f>Admin2!D100</f>
        <v/>
      </c>
      <c r="B15" s="82" t="str">
        <f>IF(Admin2!E100=0,"",Admin2!E100)</f>
        <v/>
      </c>
      <c r="C15" s="84">
        <f>Admin2!A100</f>
        <v>43929</v>
      </c>
      <c r="D15" s="85" t="str">
        <f>Admin2!B100</f>
        <v>Onsdag</v>
      </c>
      <c r="E15" s="123"/>
      <c r="F15" s="124"/>
      <c r="G15" s="125"/>
      <c r="H15" s="126"/>
      <c r="I15" s="125"/>
      <c r="J15" s="124"/>
      <c r="K15" s="86">
        <f t="shared" si="0"/>
        <v>0</v>
      </c>
      <c r="L15" s="126">
        <v>0.33333333333333331</v>
      </c>
      <c r="M15" s="127"/>
      <c r="N15" s="87">
        <f t="shared" si="1"/>
        <v>0</v>
      </c>
      <c r="O15" s="88">
        <f t="shared" si="6"/>
        <v>0</v>
      </c>
      <c r="P15" s="128"/>
      <c r="Q15" s="89" t="str">
        <f t="shared" si="2"/>
        <v/>
      </c>
      <c r="R15" s="90">
        <f t="shared" ref="R15:S15" si="13">K15</f>
        <v>0</v>
      </c>
      <c r="S15" s="90">
        <f t="shared" si="13"/>
        <v>0.33333333333333331</v>
      </c>
      <c r="T15" s="90">
        <f t="shared" si="4"/>
        <v>-0.33333333333333331</v>
      </c>
      <c r="U15" s="91">
        <f t="shared" si="5"/>
        <v>0</v>
      </c>
      <c r="V15" s="91"/>
      <c r="W15" s="1"/>
    </row>
    <row r="16" spans="1:23" ht="12.75" customHeight="1" x14ac:dyDescent="0.2">
      <c r="A16" s="82" t="str">
        <f>Admin2!D101</f>
        <v>Halvdag</v>
      </c>
      <c r="B16" s="82" t="str">
        <f>IF(Admin2!E101=0,"",Admin2!E101)</f>
        <v/>
      </c>
      <c r="C16" s="84">
        <f>Admin2!A101</f>
        <v>43930</v>
      </c>
      <c r="D16" s="85" t="str">
        <f>Admin2!B101</f>
        <v>Torsdag</v>
      </c>
      <c r="E16" s="149"/>
      <c r="F16" s="150"/>
      <c r="G16" s="151"/>
      <c r="H16" s="152"/>
      <c r="I16" s="151"/>
      <c r="J16" s="150"/>
      <c r="K16" s="86">
        <f t="shared" si="0"/>
        <v>0</v>
      </c>
      <c r="L16" s="152">
        <v>0.16666666666666666</v>
      </c>
      <c r="M16" s="127"/>
      <c r="N16" s="87">
        <f t="shared" si="1"/>
        <v>0</v>
      </c>
      <c r="O16" s="88">
        <f t="shared" si="6"/>
        <v>0</v>
      </c>
      <c r="P16" s="128"/>
      <c r="Q16" s="89" t="str">
        <f t="shared" si="2"/>
        <v/>
      </c>
      <c r="R16" s="90">
        <f t="shared" ref="R16:S16" si="14">K16</f>
        <v>0</v>
      </c>
      <c r="S16" s="90">
        <f t="shared" si="14"/>
        <v>0.16666666666666666</v>
      </c>
      <c r="T16" s="90">
        <f t="shared" si="4"/>
        <v>-0.16666666666666666</v>
      </c>
      <c r="U16" s="91">
        <f t="shared" si="5"/>
        <v>0</v>
      </c>
      <c r="V16" s="91"/>
      <c r="W16" s="1"/>
    </row>
    <row r="17" spans="1:23" ht="12.75" customHeight="1" x14ac:dyDescent="0.2">
      <c r="A17" s="82" t="str">
        <f>Admin2!D102</f>
        <v>Långfred</v>
      </c>
      <c r="B17" s="82" t="str">
        <f>IF(Admin2!E102=0,"",Admin2!E102)</f>
        <v/>
      </c>
      <c r="C17" s="84">
        <f>Admin2!A102</f>
        <v>43931</v>
      </c>
      <c r="D17" s="85" t="str">
        <f>Admin2!B102</f>
        <v>Fredag</v>
      </c>
      <c r="E17" s="119"/>
      <c r="F17" s="120"/>
      <c r="G17" s="121"/>
      <c r="H17" s="122"/>
      <c r="I17" s="121"/>
      <c r="J17" s="120"/>
      <c r="K17" s="86">
        <f t="shared" si="0"/>
        <v>0</v>
      </c>
      <c r="L17" s="122"/>
      <c r="M17" s="127"/>
      <c r="N17" s="87">
        <f t="shared" si="1"/>
        <v>0</v>
      </c>
      <c r="O17" s="88">
        <f t="shared" si="6"/>
        <v>0</v>
      </c>
      <c r="P17" s="128"/>
      <c r="Q17" s="89" t="str">
        <f t="shared" si="2"/>
        <v/>
      </c>
      <c r="R17" s="90">
        <f t="shared" ref="R17:S17" si="15">K17</f>
        <v>0</v>
      </c>
      <c r="S17" s="90">
        <f t="shared" si="15"/>
        <v>0</v>
      </c>
      <c r="T17" s="90">
        <f t="shared" si="4"/>
        <v>0</v>
      </c>
      <c r="U17" s="91">
        <f t="shared" si="5"/>
        <v>0</v>
      </c>
      <c r="V17" s="91"/>
      <c r="W17" s="1"/>
    </row>
    <row r="18" spans="1:23" ht="12.75" customHeight="1" x14ac:dyDescent="0.2">
      <c r="A18" s="82" t="str">
        <f>Admin2!D103</f>
        <v/>
      </c>
      <c r="B18" s="82" t="str">
        <f>IF(Admin2!E103=0,"",Admin2!E103)</f>
        <v/>
      </c>
      <c r="C18" s="84">
        <f>Admin2!A103</f>
        <v>43932</v>
      </c>
      <c r="D18" s="85" t="str">
        <f>Admin2!B103</f>
        <v>Lördag</v>
      </c>
      <c r="E18" s="119"/>
      <c r="F18" s="120"/>
      <c r="G18" s="121"/>
      <c r="H18" s="122"/>
      <c r="I18" s="121"/>
      <c r="J18" s="120"/>
      <c r="K18" s="86">
        <f t="shared" si="0"/>
        <v>0</v>
      </c>
      <c r="L18" s="122"/>
      <c r="M18" s="127"/>
      <c r="N18" s="87">
        <f t="shared" si="1"/>
        <v>0</v>
      </c>
      <c r="O18" s="88">
        <f t="shared" si="6"/>
        <v>0</v>
      </c>
      <c r="P18" s="128"/>
      <c r="Q18" s="89" t="str">
        <f t="shared" si="2"/>
        <v/>
      </c>
      <c r="R18" s="90">
        <f t="shared" ref="R18:S18" si="16">K18</f>
        <v>0</v>
      </c>
      <c r="S18" s="90">
        <f t="shared" si="16"/>
        <v>0</v>
      </c>
      <c r="T18" s="90">
        <f t="shared" si="4"/>
        <v>0</v>
      </c>
      <c r="U18" s="91">
        <f t="shared" si="5"/>
        <v>0</v>
      </c>
      <c r="V18" s="91"/>
      <c r="W18" s="1"/>
    </row>
    <row r="19" spans="1:23" ht="12.75" customHeight="1" x14ac:dyDescent="0.2">
      <c r="A19" s="82" t="str">
        <f>Admin2!D104</f>
        <v>Påskdag</v>
      </c>
      <c r="B19" s="82" t="str">
        <f>IF(Admin2!E104=0,"",Admin2!E104)</f>
        <v/>
      </c>
      <c r="C19" s="84">
        <f>Admin2!A104</f>
        <v>43933</v>
      </c>
      <c r="D19" s="85" t="str">
        <f>Admin2!B104</f>
        <v>Söndag</v>
      </c>
      <c r="E19" s="119"/>
      <c r="F19" s="120"/>
      <c r="G19" s="121"/>
      <c r="H19" s="122"/>
      <c r="I19" s="121"/>
      <c r="J19" s="120"/>
      <c r="K19" s="86">
        <f t="shared" si="0"/>
        <v>0</v>
      </c>
      <c r="L19" s="122"/>
      <c r="M19" s="127"/>
      <c r="N19" s="87">
        <f t="shared" si="1"/>
        <v>0</v>
      </c>
      <c r="O19" s="88">
        <f t="shared" si="6"/>
        <v>0</v>
      </c>
      <c r="P19" s="128"/>
      <c r="Q19" s="89" t="str">
        <f t="shared" si="2"/>
        <v/>
      </c>
      <c r="R19" s="90">
        <f t="shared" ref="R19:S19" si="17">K19</f>
        <v>0</v>
      </c>
      <c r="S19" s="90">
        <f t="shared" si="17"/>
        <v>0</v>
      </c>
      <c r="T19" s="90">
        <f t="shared" si="4"/>
        <v>0</v>
      </c>
      <c r="U19" s="91">
        <f t="shared" si="5"/>
        <v>0</v>
      </c>
      <c r="V19" s="91"/>
      <c r="W19" s="1"/>
    </row>
    <row r="20" spans="1:23" ht="12.75" customHeight="1" x14ac:dyDescent="0.2">
      <c r="A20" s="82" t="str">
        <f>Admin2!D105</f>
        <v>Annandag</v>
      </c>
      <c r="B20" s="82" t="str">
        <f>IF(Admin2!E105=0,"",Admin2!E105)</f>
        <v>v 16</v>
      </c>
      <c r="C20" s="84">
        <f>Admin2!A105</f>
        <v>43934</v>
      </c>
      <c r="D20" s="85" t="str">
        <f>Admin2!B105</f>
        <v>Måndag</v>
      </c>
      <c r="E20" s="119"/>
      <c r="F20" s="120"/>
      <c r="G20" s="121"/>
      <c r="H20" s="122"/>
      <c r="I20" s="121"/>
      <c r="J20" s="120"/>
      <c r="K20" s="86">
        <f t="shared" si="0"/>
        <v>0</v>
      </c>
      <c r="L20" s="122"/>
      <c r="M20" s="127"/>
      <c r="N20" s="87">
        <f t="shared" si="1"/>
        <v>0</v>
      </c>
      <c r="O20" s="88">
        <f t="shared" si="6"/>
        <v>0</v>
      </c>
      <c r="P20" s="128"/>
      <c r="Q20" s="89" t="str">
        <f t="shared" si="2"/>
        <v/>
      </c>
      <c r="R20" s="90">
        <f t="shared" ref="R20:S20" si="18">K20</f>
        <v>0</v>
      </c>
      <c r="S20" s="90">
        <f t="shared" si="18"/>
        <v>0</v>
      </c>
      <c r="T20" s="90">
        <f t="shared" si="4"/>
        <v>0</v>
      </c>
      <c r="U20" s="91">
        <f t="shared" si="5"/>
        <v>0</v>
      </c>
      <c r="V20" s="91"/>
      <c r="W20" s="1"/>
    </row>
    <row r="21" spans="1:23" ht="12.75" customHeight="1" x14ac:dyDescent="0.2">
      <c r="A21" s="82" t="str">
        <f>Admin2!D106</f>
        <v/>
      </c>
      <c r="B21" s="82" t="str">
        <f>IF(Admin2!E106=0,"",Admin2!E106)</f>
        <v/>
      </c>
      <c r="C21" s="84">
        <f>Admin2!A106</f>
        <v>43935</v>
      </c>
      <c r="D21" s="85" t="str">
        <f>Admin2!B106</f>
        <v>Tisdag</v>
      </c>
      <c r="E21" s="123"/>
      <c r="F21" s="124"/>
      <c r="G21" s="125"/>
      <c r="H21" s="126"/>
      <c r="I21" s="125"/>
      <c r="J21" s="124"/>
      <c r="K21" s="86">
        <f t="shared" si="0"/>
        <v>0</v>
      </c>
      <c r="L21" s="126">
        <v>0.33333333333333331</v>
      </c>
      <c r="M21" s="127"/>
      <c r="N21" s="87">
        <f t="shared" si="1"/>
        <v>0</v>
      </c>
      <c r="O21" s="88">
        <f t="shared" si="6"/>
        <v>0</v>
      </c>
      <c r="P21" s="128"/>
      <c r="Q21" s="89" t="str">
        <f t="shared" si="2"/>
        <v/>
      </c>
      <c r="R21" s="90">
        <f t="shared" ref="R21:S21" si="19">K21</f>
        <v>0</v>
      </c>
      <c r="S21" s="90">
        <f t="shared" si="19"/>
        <v>0.33333333333333331</v>
      </c>
      <c r="T21" s="90">
        <f t="shared" si="4"/>
        <v>-0.33333333333333331</v>
      </c>
      <c r="U21" s="91">
        <f t="shared" si="5"/>
        <v>0</v>
      </c>
      <c r="V21" s="91"/>
      <c r="W21" s="1"/>
    </row>
    <row r="22" spans="1:23" ht="12.75" customHeight="1" x14ac:dyDescent="0.2">
      <c r="A22" s="82" t="str">
        <f>Admin2!D107</f>
        <v/>
      </c>
      <c r="B22" s="82" t="str">
        <f>IF(Admin2!E107=0,"",Admin2!E107)</f>
        <v/>
      </c>
      <c r="C22" s="84">
        <f>Admin2!A107</f>
        <v>43936</v>
      </c>
      <c r="D22" s="85" t="str">
        <f>Admin2!B107</f>
        <v>Onsdag</v>
      </c>
      <c r="E22" s="123"/>
      <c r="F22" s="124"/>
      <c r="G22" s="125"/>
      <c r="H22" s="126"/>
      <c r="I22" s="125"/>
      <c r="J22" s="124"/>
      <c r="K22" s="86">
        <f t="shared" si="0"/>
        <v>0</v>
      </c>
      <c r="L22" s="126">
        <v>0.33333333333333331</v>
      </c>
      <c r="M22" s="127"/>
      <c r="N22" s="87">
        <f t="shared" si="1"/>
        <v>0</v>
      </c>
      <c r="O22" s="88">
        <f t="shared" si="6"/>
        <v>0</v>
      </c>
      <c r="P22" s="128"/>
      <c r="Q22" s="89" t="str">
        <f t="shared" si="2"/>
        <v/>
      </c>
      <c r="R22" s="90">
        <f t="shared" ref="R22:S22" si="20">K22</f>
        <v>0</v>
      </c>
      <c r="S22" s="90">
        <f t="shared" si="20"/>
        <v>0.33333333333333331</v>
      </c>
      <c r="T22" s="90">
        <f t="shared" si="4"/>
        <v>-0.33333333333333331</v>
      </c>
      <c r="U22" s="91">
        <f t="shared" si="5"/>
        <v>0</v>
      </c>
      <c r="V22" s="90"/>
      <c r="W22" s="1"/>
    </row>
    <row r="23" spans="1:23" ht="12.75" customHeight="1" x14ac:dyDescent="0.2">
      <c r="A23" s="82" t="str">
        <f>Admin2!D108</f>
        <v/>
      </c>
      <c r="B23" s="82" t="str">
        <f>IF(Admin2!E108=0,"",Admin2!E108)</f>
        <v/>
      </c>
      <c r="C23" s="84">
        <f>Admin2!A108</f>
        <v>43937</v>
      </c>
      <c r="D23" s="85" t="str">
        <f>Admin2!B108</f>
        <v>Torsdag</v>
      </c>
      <c r="E23" s="123"/>
      <c r="F23" s="124"/>
      <c r="G23" s="125"/>
      <c r="H23" s="126"/>
      <c r="I23" s="125"/>
      <c r="J23" s="124"/>
      <c r="K23" s="86">
        <f t="shared" si="0"/>
        <v>0</v>
      </c>
      <c r="L23" s="126">
        <v>0.33333333333333331</v>
      </c>
      <c r="M23" s="127"/>
      <c r="N23" s="87">
        <f t="shared" si="1"/>
        <v>0</v>
      </c>
      <c r="O23" s="88">
        <f t="shared" si="6"/>
        <v>0</v>
      </c>
      <c r="P23" s="128"/>
      <c r="Q23" s="89" t="str">
        <f t="shared" si="2"/>
        <v/>
      </c>
      <c r="R23" s="90">
        <f t="shared" ref="R23:S23" si="21">K23</f>
        <v>0</v>
      </c>
      <c r="S23" s="90">
        <f t="shared" si="21"/>
        <v>0.33333333333333331</v>
      </c>
      <c r="T23" s="90">
        <f t="shared" si="4"/>
        <v>-0.33333333333333331</v>
      </c>
      <c r="U23" s="91">
        <f t="shared" si="5"/>
        <v>0</v>
      </c>
      <c r="V23" s="90"/>
      <c r="W23" s="1"/>
    </row>
    <row r="24" spans="1:23" ht="12.75" customHeight="1" x14ac:dyDescent="0.2">
      <c r="A24" s="82" t="str">
        <f>Admin2!D109</f>
        <v/>
      </c>
      <c r="B24" s="82" t="str">
        <f>IF(Admin2!E109=0,"",Admin2!E109)</f>
        <v/>
      </c>
      <c r="C24" s="84">
        <f>Admin2!A109</f>
        <v>43938</v>
      </c>
      <c r="D24" s="85" t="str">
        <f>Admin2!B109</f>
        <v>Fredag</v>
      </c>
      <c r="E24" s="123"/>
      <c r="F24" s="124"/>
      <c r="G24" s="125"/>
      <c r="H24" s="126"/>
      <c r="I24" s="125"/>
      <c r="J24" s="124"/>
      <c r="K24" s="86">
        <f t="shared" si="0"/>
        <v>0</v>
      </c>
      <c r="L24" s="126">
        <v>0.33333333333333331</v>
      </c>
      <c r="M24" s="127"/>
      <c r="N24" s="87">
        <f t="shared" si="1"/>
        <v>0</v>
      </c>
      <c r="O24" s="88">
        <f t="shared" si="6"/>
        <v>0</v>
      </c>
      <c r="P24" s="128"/>
      <c r="Q24" s="89" t="str">
        <f t="shared" si="2"/>
        <v/>
      </c>
      <c r="R24" s="90">
        <f t="shared" ref="R24:S24" si="22">K24</f>
        <v>0</v>
      </c>
      <c r="S24" s="90">
        <f t="shared" si="22"/>
        <v>0.33333333333333331</v>
      </c>
      <c r="T24" s="90">
        <f t="shared" si="4"/>
        <v>-0.33333333333333331</v>
      </c>
      <c r="U24" s="91">
        <f t="shared" si="5"/>
        <v>0</v>
      </c>
      <c r="V24" s="90"/>
      <c r="W24" s="1"/>
    </row>
    <row r="25" spans="1:23" ht="12.75" customHeight="1" x14ac:dyDescent="0.2">
      <c r="A25" s="82" t="str">
        <f>Admin2!D110</f>
        <v/>
      </c>
      <c r="B25" s="82" t="str">
        <f>IF(Admin2!E110=0,"",Admin2!E110)</f>
        <v/>
      </c>
      <c r="C25" s="84">
        <f>Admin2!A110</f>
        <v>43939</v>
      </c>
      <c r="D25" s="85" t="str">
        <f>Admin2!B110</f>
        <v>Lördag</v>
      </c>
      <c r="E25" s="119"/>
      <c r="F25" s="120"/>
      <c r="G25" s="121"/>
      <c r="H25" s="122"/>
      <c r="I25" s="121"/>
      <c r="J25" s="120"/>
      <c r="K25" s="86">
        <f t="shared" si="0"/>
        <v>0</v>
      </c>
      <c r="L25" s="122"/>
      <c r="M25" s="127"/>
      <c r="N25" s="87">
        <f t="shared" si="1"/>
        <v>0</v>
      </c>
      <c r="O25" s="88">
        <f t="shared" si="6"/>
        <v>0</v>
      </c>
      <c r="P25" s="128"/>
      <c r="Q25" s="89" t="str">
        <f t="shared" si="2"/>
        <v/>
      </c>
      <c r="R25" s="90">
        <f t="shared" ref="R25:S25" si="23">K25</f>
        <v>0</v>
      </c>
      <c r="S25" s="90">
        <f t="shared" si="23"/>
        <v>0</v>
      </c>
      <c r="T25" s="90">
        <f t="shared" si="4"/>
        <v>0</v>
      </c>
      <c r="U25" s="91">
        <f t="shared" si="5"/>
        <v>0</v>
      </c>
      <c r="V25" s="90"/>
      <c r="W25" s="1"/>
    </row>
    <row r="26" spans="1:23" ht="12.75" customHeight="1" x14ac:dyDescent="0.2">
      <c r="A26" s="82" t="str">
        <f>Admin2!D111</f>
        <v/>
      </c>
      <c r="B26" s="82" t="str">
        <f>IF(Admin2!E111=0,"",Admin2!E111)</f>
        <v/>
      </c>
      <c r="C26" s="84">
        <f>Admin2!A111</f>
        <v>43940</v>
      </c>
      <c r="D26" s="85" t="str">
        <f>Admin2!B111</f>
        <v>Söndag</v>
      </c>
      <c r="E26" s="119"/>
      <c r="F26" s="120"/>
      <c r="G26" s="121"/>
      <c r="H26" s="122"/>
      <c r="I26" s="121"/>
      <c r="J26" s="120"/>
      <c r="K26" s="86">
        <f t="shared" si="0"/>
        <v>0</v>
      </c>
      <c r="L26" s="122"/>
      <c r="M26" s="127"/>
      <c r="N26" s="87">
        <f t="shared" si="1"/>
        <v>0</v>
      </c>
      <c r="O26" s="88">
        <f t="shared" si="6"/>
        <v>0</v>
      </c>
      <c r="P26" s="128"/>
      <c r="Q26" s="89" t="str">
        <f t="shared" si="2"/>
        <v/>
      </c>
      <c r="R26" s="90">
        <f t="shared" ref="R26:S26" si="24">K26</f>
        <v>0</v>
      </c>
      <c r="S26" s="90">
        <f t="shared" si="24"/>
        <v>0</v>
      </c>
      <c r="T26" s="90">
        <f t="shared" si="4"/>
        <v>0</v>
      </c>
      <c r="U26" s="91">
        <f t="shared" si="5"/>
        <v>0</v>
      </c>
      <c r="V26" s="90"/>
      <c r="W26" s="1"/>
    </row>
    <row r="27" spans="1:23" ht="12.75" customHeight="1" x14ac:dyDescent="0.2">
      <c r="A27" s="82" t="str">
        <f>Admin2!D112</f>
        <v/>
      </c>
      <c r="B27" s="82" t="str">
        <f>IF(Admin2!E112=0,"",Admin2!E112)</f>
        <v>v 17</v>
      </c>
      <c r="C27" s="84">
        <f>Admin2!A112</f>
        <v>43941</v>
      </c>
      <c r="D27" s="85" t="str">
        <f>Admin2!B112</f>
        <v>Måndag</v>
      </c>
      <c r="E27" s="123"/>
      <c r="F27" s="124"/>
      <c r="G27" s="125"/>
      <c r="H27" s="126"/>
      <c r="I27" s="125"/>
      <c r="J27" s="124"/>
      <c r="K27" s="86">
        <f t="shared" si="0"/>
        <v>0</v>
      </c>
      <c r="L27" s="126">
        <v>0.33333333333333331</v>
      </c>
      <c r="M27" s="127"/>
      <c r="N27" s="87">
        <f t="shared" si="1"/>
        <v>0</v>
      </c>
      <c r="O27" s="88">
        <f t="shared" si="6"/>
        <v>0</v>
      </c>
      <c r="P27" s="128"/>
      <c r="Q27" s="89" t="str">
        <f t="shared" si="2"/>
        <v/>
      </c>
      <c r="R27" s="90">
        <f t="shared" ref="R27:S27" si="25">K27</f>
        <v>0</v>
      </c>
      <c r="S27" s="90">
        <f t="shared" si="25"/>
        <v>0.33333333333333331</v>
      </c>
      <c r="T27" s="90">
        <f t="shared" si="4"/>
        <v>-0.33333333333333331</v>
      </c>
      <c r="U27" s="91">
        <f t="shared" si="5"/>
        <v>0</v>
      </c>
      <c r="V27" s="90"/>
      <c r="W27" s="1"/>
    </row>
    <row r="28" spans="1:23" ht="12.75" customHeight="1" x14ac:dyDescent="0.2">
      <c r="A28" s="82" t="str">
        <f>Admin2!D113</f>
        <v/>
      </c>
      <c r="B28" s="82" t="str">
        <f>IF(Admin2!E113=0,"",Admin2!E113)</f>
        <v/>
      </c>
      <c r="C28" s="84">
        <f>Admin2!A113</f>
        <v>43942</v>
      </c>
      <c r="D28" s="85" t="str">
        <f>Admin2!B113</f>
        <v>Tisdag</v>
      </c>
      <c r="E28" s="123"/>
      <c r="F28" s="124"/>
      <c r="G28" s="125"/>
      <c r="H28" s="126"/>
      <c r="I28" s="125"/>
      <c r="J28" s="124"/>
      <c r="K28" s="86">
        <f t="shared" si="0"/>
        <v>0</v>
      </c>
      <c r="L28" s="126">
        <v>0.33333333333333331</v>
      </c>
      <c r="M28" s="127"/>
      <c r="N28" s="87">
        <f t="shared" si="1"/>
        <v>0</v>
      </c>
      <c r="O28" s="88">
        <f t="shared" si="6"/>
        <v>0</v>
      </c>
      <c r="P28" s="128"/>
      <c r="Q28" s="89" t="str">
        <f t="shared" si="2"/>
        <v/>
      </c>
      <c r="R28" s="90">
        <f t="shared" ref="R28:S28" si="26">K28</f>
        <v>0</v>
      </c>
      <c r="S28" s="90">
        <f t="shared" si="26"/>
        <v>0.33333333333333331</v>
      </c>
      <c r="T28" s="90">
        <f t="shared" si="4"/>
        <v>-0.33333333333333331</v>
      </c>
      <c r="U28" s="91">
        <f t="shared" si="5"/>
        <v>0</v>
      </c>
      <c r="V28" s="90"/>
      <c r="W28" s="1"/>
    </row>
    <row r="29" spans="1:23" ht="12.75" customHeight="1" x14ac:dyDescent="0.2">
      <c r="A29" s="82" t="str">
        <f>Admin2!D114</f>
        <v/>
      </c>
      <c r="B29" s="82" t="str">
        <f>IF(Admin2!E114=0,"",Admin2!E114)</f>
        <v/>
      </c>
      <c r="C29" s="84">
        <f>Admin2!A114</f>
        <v>43943</v>
      </c>
      <c r="D29" s="85" t="str">
        <f>Admin2!B114</f>
        <v>Onsdag</v>
      </c>
      <c r="E29" s="123"/>
      <c r="F29" s="124"/>
      <c r="G29" s="125"/>
      <c r="H29" s="126"/>
      <c r="I29" s="125"/>
      <c r="J29" s="124"/>
      <c r="K29" s="86">
        <f t="shared" si="0"/>
        <v>0</v>
      </c>
      <c r="L29" s="126">
        <v>0.33333333333333331</v>
      </c>
      <c r="M29" s="127"/>
      <c r="N29" s="87">
        <f t="shared" si="1"/>
        <v>0</v>
      </c>
      <c r="O29" s="88">
        <f t="shared" si="6"/>
        <v>0</v>
      </c>
      <c r="P29" s="128"/>
      <c r="Q29" s="89" t="str">
        <f t="shared" si="2"/>
        <v/>
      </c>
      <c r="R29" s="90">
        <f t="shared" ref="R29:S29" si="27">K29</f>
        <v>0</v>
      </c>
      <c r="S29" s="90">
        <f t="shared" si="27"/>
        <v>0.33333333333333331</v>
      </c>
      <c r="T29" s="90">
        <f t="shared" si="4"/>
        <v>-0.33333333333333331</v>
      </c>
      <c r="U29" s="91">
        <f t="shared" si="5"/>
        <v>0</v>
      </c>
      <c r="V29" s="90"/>
      <c r="W29" s="1"/>
    </row>
    <row r="30" spans="1:23" ht="12.75" customHeight="1" x14ac:dyDescent="0.2">
      <c r="A30" s="82" t="str">
        <f>Admin2!D115</f>
        <v/>
      </c>
      <c r="B30" s="82" t="str">
        <f>IF(Admin2!E115=0,"",Admin2!E115)</f>
        <v/>
      </c>
      <c r="C30" s="84">
        <f>Admin2!A115</f>
        <v>43944</v>
      </c>
      <c r="D30" s="85" t="str">
        <f>Admin2!B115</f>
        <v>Torsdag</v>
      </c>
      <c r="E30" s="123"/>
      <c r="F30" s="124"/>
      <c r="G30" s="125"/>
      <c r="H30" s="126"/>
      <c r="I30" s="125"/>
      <c r="J30" s="124"/>
      <c r="K30" s="86">
        <f t="shared" si="0"/>
        <v>0</v>
      </c>
      <c r="L30" s="126">
        <v>0.33333333333333331</v>
      </c>
      <c r="M30" s="127"/>
      <c r="N30" s="87">
        <f t="shared" si="1"/>
        <v>0</v>
      </c>
      <c r="O30" s="88">
        <f t="shared" si="6"/>
        <v>0</v>
      </c>
      <c r="P30" s="128"/>
      <c r="Q30" s="89" t="str">
        <f t="shared" si="2"/>
        <v/>
      </c>
      <c r="R30" s="90">
        <f t="shared" ref="R30:S30" si="28">K30</f>
        <v>0</v>
      </c>
      <c r="S30" s="90">
        <f t="shared" si="28"/>
        <v>0.33333333333333331</v>
      </c>
      <c r="T30" s="90">
        <f t="shared" si="4"/>
        <v>-0.33333333333333331</v>
      </c>
      <c r="U30" s="91">
        <f t="shared" si="5"/>
        <v>0</v>
      </c>
      <c r="V30" s="90"/>
      <c r="W30" s="1"/>
    </row>
    <row r="31" spans="1:23" ht="12.75" customHeight="1" x14ac:dyDescent="0.2">
      <c r="A31" s="82" t="str">
        <f>Admin2!D116</f>
        <v/>
      </c>
      <c r="B31" s="82" t="str">
        <f>IF(Admin2!E116=0,"",Admin2!E116)</f>
        <v/>
      </c>
      <c r="C31" s="84">
        <f>Admin2!A116</f>
        <v>43945</v>
      </c>
      <c r="D31" s="85" t="str">
        <f>Admin2!B116</f>
        <v>Fredag</v>
      </c>
      <c r="E31" s="123"/>
      <c r="F31" s="124"/>
      <c r="G31" s="125"/>
      <c r="H31" s="126"/>
      <c r="I31" s="125"/>
      <c r="J31" s="124"/>
      <c r="K31" s="86">
        <f t="shared" si="0"/>
        <v>0</v>
      </c>
      <c r="L31" s="126">
        <v>0.33333333333333331</v>
      </c>
      <c r="M31" s="127"/>
      <c r="N31" s="87">
        <f t="shared" si="1"/>
        <v>0</v>
      </c>
      <c r="O31" s="88">
        <f t="shared" si="6"/>
        <v>0</v>
      </c>
      <c r="P31" s="128"/>
      <c r="Q31" s="89" t="str">
        <f t="shared" si="2"/>
        <v/>
      </c>
      <c r="R31" s="90">
        <f t="shared" ref="R31:S31" si="29">K31</f>
        <v>0</v>
      </c>
      <c r="S31" s="90">
        <f t="shared" si="29"/>
        <v>0.33333333333333331</v>
      </c>
      <c r="T31" s="90">
        <f t="shared" si="4"/>
        <v>-0.33333333333333331</v>
      </c>
      <c r="U31" s="91">
        <f t="shared" si="5"/>
        <v>0</v>
      </c>
      <c r="V31" s="90"/>
      <c r="W31" s="1"/>
    </row>
    <row r="32" spans="1:23" ht="12.75" customHeight="1" x14ac:dyDescent="0.2">
      <c r="A32" s="82" t="str">
        <f>Admin2!D117</f>
        <v/>
      </c>
      <c r="B32" s="82" t="str">
        <f>IF(Admin2!E117=0,"",Admin2!E117)</f>
        <v/>
      </c>
      <c r="C32" s="84">
        <f>Admin2!A117</f>
        <v>43946</v>
      </c>
      <c r="D32" s="85" t="str">
        <f>Admin2!B117</f>
        <v>Lördag</v>
      </c>
      <c r="E32" s="119"/>
      <c r="F32" s="120"/>
      <c r="G32" s="121"/>
      <c r="H32" s="122"/>
      <c r="I32" s="121"/>
      <c r="J32" s="120"/>
      <c r="K32" s="86">
        <f t="shared" si="0"/>
        <v>0</v>
      </c>
      <c r="L32" s="122"/>
      <c r="M32" s="127"/>
      <c r="N32" s="87">
        <f t="shared" si="1"/>
        <v>0</v>
      </c>
      <c r="O32" s="88">
        <f t="shared" si="6"/>
        <v>0</v>
      </c>
      <c r="P32" s="128"/>
      <c r="Q32" s="89" t="str">
        <f t="shared" si="2"/>
        <v/>
      </c>
      <c r="R32" s="90">
        <f t="shared" ref="R32:S32" si="30">K32</f>
        <v>0</v>
      </c>
      <c r="S32" s="90">
        <f t="shared" si="30"/>
        <v>0</v>
      </c>
      <c r="T32" s="90">
        <f t="shared" si="4"/>
        <v>0</v>
      </c>
      <c r="U32" s="91">
        <f t="shared" si="5"/>
        <v>0</v>
      </c>
      <c r="V32" s="90"/>
      <c r="W32" s="1"/>
    </row>
    <row r="33" spans="1:23" ht="12.75" customHeight="1" x14ac:dyDescent="0.2">
      <c r="A33" s="82" t="str">
        <f>Admin2!D118</f>
        <v/>
      </c>
      <c r="B33" s="82" t="str">
        <f>IF(Admin2!E118=0,"",Admin2!E118)</f>
        <v/>
      </c>
      <c r="C33" s="84">
        <f>Admin2!A118</f>
        <v>43947</v>
      </c>
      <c r="D33" s="85" t="str">
        <f>Admin2!B118</f>
        <v>Söndag</v>
      </c>
      <c r="E33" s="119"/>
      <c r="F33" s="120"/>
      <c r="G33" s="121"/>
      <c r="H33" s="122"/>
      <c r="I33" s="121"/>
      <c r="J33" s="120"/>
      <c r="K33" s="86">
        <f t="shared" si="0"/>
        <v>0</v>
      </c>
      <c r="L33" s="122"/>
      <c r="M33" s="127"/>
      <c r="N33" s="87">
        <f t="shared" si="1"/>
        <v>0</v>
      </c>
      <c r="O33" s="88">
        <f t="shared" si="6"/>
        <v>0</v>
      </c>
      <c r="P33" s="128"/>
      <c r="Q33" s="89" t="str">
        <f t="shared" si="2"/>
        <v/>
      </c>
      <c r="R33" s="90">
        <f t="shared" ref="R33:S33" si="31">K33</f>
        <v>0</v>
      </c>
      <c r="S33" s="90">
        <f t="shared" si="31"/>
        <v>0</v>
      </c>
      <c r="T33" s="90">
        <f t="shared" si="4"/>
        <v>0</v>
      </c>
      <c r="U33" s="91">
        <f t="shared" si="5"/>
        <v>0</v>
      </c>
      <c r="V33" s="90"/>
      <c r="W33" s="1"/>
    </row>
    <row r="34" spans="1:23" ht="12.75" customHeight="1" x14ac:dyDescent="0.2">
      <c r="A34" s="82" t="str">
        <f>Admin2!D119</f>
        <v/>
      </c>
      <c r="B34" s="82" t="str">
        <f>IF(Admin2!E119=0,"",Admin2!E119)</f>
        <v>v 18</v>
      </c>
      <c r="C34" s="84">
        <f>Admin2!A119</f>
        <v>43948</v>
      </c>
      <c r="D34" s="85" t="str">
        <f>Admin2!B119</f>
        <v>Måndag</v>
      </c>
      <c r="E34" s="123"/>
      <c r="F34" s="124"/>
      <c r="G34" s="125"/>
      <c r="H34" s="126"/>
      <c r="I34" s="125"/>
      <c r="J34" s="124"/>
      <c r="K34" s="86">
        <f t="shared" si="0"/>
        <v>0</v>
      </c>
      <c r="L34" s="126">
        <v>0.33333333333333331</v>
      </c>
      <c r="M34" s="127"/>
      <c r="N34" s="87">
        <f t="shared" si="1"/>
        <v>0</v>
      </c>
      <c r="O34" s="88">
        <f t="shared" si="6"/>
        <v>0</v>
      </c>
      <c r="P34" s="128"/>
      <c r="Q34" s="89" t="str">
        <f t="shared" si="2"/>
        <v/>
      </c>
      <c r="R34" s="90">
        <f t="shared" ref="R34:S34" si="32">K34</f>
        <v>0</v>
      </c>
      <c r="S34" s="90">
        <f t="shared" si="32"/>
        <v>0.33333333333333331</v>
      </c>
      <c r="T34" s="90">
        <f t="shared" si="4"/>
        <v>-0.33333333333333331</v>
      </c>
      <c r="U34" s="91">
        <f t="shared" si="5"/>
        <v>0</v>
      </c>
      <c r="V34" s="90"/>
      <c r="W34" s="1"/>
    </row>
    <row r="35" spans="1:23" ht="12.75" customHeight="1" x14ac:dyDescent="0.2">
      <c r="A35" s="82" t="str">
        <f>Admin2!D120</f>
        <v/>
      </c>
      <c r="B35" s="82" t="str">
        <f>IF(Admin2!E120=0,"",Admin2!E120)</f>
        <v/>
      </c>
      <c r="C35" s="84">
        <f>Admin2!A120</f>
        <v>43949</v>
      </c>
      <c r="D35" s="85" t="str">
        <f>Admin2!B120</f>
        <v>Tisdag</v>
      </c>
      <c r="E35" s="123"/>
      <c r="F35" s="124"/>
      <c r="G35" s="125"/>
      <c r="H35" s="126"/>
      <c r="I35" s="125"/>
      <c r="J35" s="124"/>
      <c r="K35" s="86">
        <f t="shared" si="0"/>
        <v>0</v>
      </c>
      <c r="L35" s="126">
        <v>0.33333333333333331</v>
      </c>
      <c r="M35" s="127"/>
      <c r="N35" s="87">
        <f t="shared" si="1"/>
        <v>0</v>
      </c>
      <c r="O35" s="88">
        <f t="shared" si="6"/>
        <v>0</v>
      </c>
      <c r="P35" s="128"/>
      <c r="Q35" s="89" t="str">
        <f t="shared" si="2"/>
        <v/>
      </c>
      <c r="R35" s="90">
        <f t="shared" ref="R35:S35" si="33">K35</f>
        <v>0</v>
      </c>
      <c r="S35" s="90">
        <f t="shared" si="33"/>
        <v>0.33333333333333331</v>
      </c>
      <c r="T35" s="90">
        <f t="shared" si="4"/>
        <v>-0.33333333333333331</v>
      </c>
      <c r="U35" s="91">
        <f t="shared" si="5"/>
        <v>0</v>
      </c>
      <c r="V35" s="90"/>
      <c r="W35" s="1"/>
    </row>
    <row r="36" spans="1:23" ht="12.75" customHeight="1" x14ac:dyDescent="0.2">
      <c r="A36" s="82" t="str">
        <f>Admin2!D121</f>
        <v/>
      </c>
      <c r="B36" s="82" t="str">
        <f>IF(Admin2!E121=0,"",Admin2!E121)</f>
        <v/>
      </c>
      <c r="C36" s="84">
        <f>Admin2!A121</f>
        <v>43950</v>
      </c>
      <c r="D36" s="85" t="str">
        <f>Admin2!B121</f>
        <v>Onsdag</v>
      </c>
      <c r="E36" s="123"/>
      <c r="F36" s="124"/>
      <c r="G36" s="125"/>
      <c r="H36" s="126"/>
      <c r="I36" s="125"/>
      <c r="J36" s="124"/>
      <c r="K36" s="86">
        <f t="shared" si="0"/>
        <v>0</v>
      </c>
      <c r="L36" s="126">
        <v>0.33333333333333331</v>
      </c>
      <c r="M36" s="127"/>
      <c r="N36" s="87">
        <f t="shared" si="1"/>
        <v>0</v>
      </c>
      <c r="O36" s="88">
        <f t="shared" si="6"/>
        <v>0</v>
      </c>
      <c r="P36" s="128"/>
      <c r="Q36" s="89" t="str">
        <f t="shared" si="2"/>
        <v/>
      </c>
      <c r="R36" s="90">
        <f t="shared" ref="R36:S36" si="34">K36</f>
        <v>0</v>
      </c>
      <c r="S36" s="90">
        <f t="shared" si="34"/>
        <v>0.33333333333333331</v>
      </c>
      <c r="T36" s="90">
        <f t="shared" si="4"/>
        <v>-0.33333333333333331</v>
      </c>
      <c r="U36" s="91">
        <f t="shared" si="5"/>
        <v>0</v>
      </c>
      <c r="V36" s="90"/>
      <c r="W36" s="1"/>
    </row>
    <row r="37" spans="1:23" ht="12.75" customHeight="1" x14ac:dyDescent="0.2">
      <c r="A37" s="82" t="str">
        <f>Admin2!D122</f>
        <v>Valborg/Halvd</v>
      </c>
      <c r="B37" s="82" t="str">
        <f>IF(Admin2!E122=0,"",Admin2!E122)</f>
        <v/>
      </c>
      <c r="C37" s="84">
        <f>Admin2!A122</f>
        <v>43951</v>
      </c>
      <c r="D37" s="85" t="str">
        <f>Admin2!B122</f>
        <v>Torsdag</v>
      </c>
      <c r="E37" s="149"/>
      <c r="F37" s="150"/>
      <c r="G37" s="151"/>
      <c r="H37" s="152"/>
      <c r="I37" s="151"/>
      <c r="J37" s="150"/>
      <c r="K37" s="86">
        <f t="shared" si="0"/>
        <v>0</v>
      </c>
      <c r="L37" s="152">
        <v>0.16666666666666666</v>
      </c>
      <c r="M37" s="127"/>
      <c r="N37" s="87">
        <f t="shared" si="1"/>
        <v>0</v>
      </c>
      <c r="O37" s="88">
        <f t="shared" si="6"/>
        <v>0</v>
      </c>
      <c r="P37" s="128"/>
      <c r="Q37" s="89" t="str">
        <f t="shared" si="2"/>
        <v/>
      </c>
      <c r="R37" s="90">
        <f t="shared" ref="R37:S37" si="35">K37</f>
        <v>0</v>
      </c>
      <c r="S37" s="90">
        <f t="shared" si="35"/>
        <v>0.16666666666666666</v>
      </c>
      <c r="T37" s="90">
        <f t="shared" si="4"/>
        <v>-0.16666666666666666</v>
      </c>
      <c r="U37" s="91">
        <f t="shared" si="5"/>
        <v>0</v>
      </c>
      <c r="V37" s="90"/>
      <c r="W37" s="1"/>
    </row>
    <row r="38" spans="1:23" ht="12.75" customHeight="1" x14ac:dyDescent="0.2">
      <c r="A38" s="51"/>
      <c r="B38" s="51"/>
      <c r="C38" s="51"/>
      <c r="D38" s="96" t="s">
        <v>85</v>
      </c>
      <c r="E38" s="56">
        <f>COUNT(L8:L37)</f>
        <v>20</v>
      </c>
      <c r="F38" s="55"/>
      <c r="G38" s="97" t="s">
        <v>86</v>
      </c>
      <c r="H38" s="56">
        <f>COUNTIF(M8:M37,"Sem")</f>
        <v>0</v>
      </c>
      <c r="I38" s="51"/>
      <c r="J38" s="58" t="s">
        <v>87</v>
      </c>
      <c r="K38" s="98">
        <f t="shared" ref="K38:L38" si="36">SUM(K8:K37)</f>
        <v>0</v>
      </c>
      <c r="L38" s="98">
        <f t="shared" si="36"/>
        <v>6.3333333333333321</v>
      </c>
      <c r="M38" s="99"/>
      <c r="N38" s="100" t="s">
        <v>88</v>
      </c>
      <c r="O38" s="1"/>
      <c r="P38" s="1"/>
      <c r="Q38" s="60">
        <f>SUM(Q8:Q37)</f>
        <v>0</v>
      </c>
      <c r="R38" s="1"/>
      <c r="S38" s="1"/>
      <c r="T38" s="1"/>
      <c r="U38" s="1"/>
      <c r="V38" s="1"/>
      <c r="W38" s="1"/>
    </row>
    <row r="39" spans="1:23" ht="12.75" customHeight="1" x14ac:dyDescent="0.2">
      <c r="A39" s="51"/>
      <c r="B39" s="51"/>
      <c r="C39" s="51"/>
      <c r="D39" s="51"/>
      <c r="E39" s="55"/>
      <c r="F39" s="55"/>
      <c r="G39" s="55"/>
      <c r="H39" s="55"/>
      <c r="I39" s="1"/>
      <c r="J39" s="58" t="s">
        <v>89</v>
      </c>
      <c r="K39" s="101">
        <f>SUM(Uppstart!C13)</f>
        <v>1</v>
      </c>
      <c r="L39" s="102">
        <f>SUM(Uppstart!E13)</f>
        <v>6.333333333333333</v>
      </c>
      <c r="M39" s="56"/>
      <c r="N39" s="60">
        <f>SUM(N8:N37)</f>
        <v>0</v>
      </c>
      <c r="O39" s="1"/>
      <c r="P39" s="1"/>
      <c r="Q39" s="1"/>
      <c r="R39" s="1"/>
      <c r="S39" s="1"/>
      <c r="T39" s="1"/>
      <c r="U39" s="1"/>
      <c r="V39" s="1"/>
      <c r="W39" s="1"/>
    </row>
  </sheetData>
  <sheetProtection algorithmName="SHA-512" hashValue="pLV//vja/SmnM3rKCd86hkgk9DLbYpKKXTSBUUwwBvONyoIs/KbywjCUXC90YJO1obDX4t/8J+IP2u6IZLUM3Q==" saltValue="bcsKQrOpgCj5xmWx7l4PEw==" spinCount="100000" sheet="1" selectLockedCells="1"/>
  <mergeCells count="7">
    <mergeCell ref="A7:M7"/>
    <mergeCell ref="I1:L1"/>
    <mergeCell ref="M1:O1"/>
    <mergeCell ref="I2:O2"/>
    <mergeCell ref="A4:D4"/>
    <mergeCell ref="G4:K4"/>
    <mergeCell ref="E5:K5"/>
  </mergeCells>
  <conditionalFormatting sqref="E13">
    <cfRule type="cellIs" dxfId="69" priority="4" operator="equal">
      <formula>$D$13</formula>
    </cfRule>
  </conditionalFormatting>
  <conditionalFormatting sqref="D8:D37">
    <cfRule type="cellIs" dxfId="68" priority="5" operator="equal">
      <formula>"Lördag"</formula>
    </cfRule>
  </conditionalFormatting>
  <conditionalFormatting sqref="D8:D37">
    <cfRule type="cellIs" dxfId="67" priority="6" operator="equal">
      <formula>"Söndag"</formula>
    </cfRule>
  </conditionalFormatting>
  <conditionalFormatting sqref="A8:B37">
    <cfRule type="cellIs" dxfId="66" priority="7" operator="equal">
      <formula>"Halvdag"</formula>
    </cfRule>
  </conditionalFormatting>
  <conditionalFormatting sqref="F13">
    <cfRule type="cellIs" dxfId="65" priority="8" operator="equal">
      <formula>$D$13</formula>
    </cfRule>
  </conditionalFormatting>
  <conditionalFormatting sqref="G13">
    <cfRule type="cellIs" dxfId="64" priority="9" operator="equal">
      <formula>$D$13</formula>
    </cfRule>
  </conditionalFormatting>
  <conditionalFormatting sqref="E11">
    <cfRule type="cellIs" dxfId="63" priority="1" operator="equal">
      <formula>$D$13</formula>
    </cfRule>
  </conditionalFormatting>
  <conditionalFormatting sqref="F11">
    <cfRule type="cellIs" dxfId="62" priority="2" operator="equal">
      <formula>$D$13</formula>
    </cfRule>
  </conditionalFormatting>
  <conditionalFormatting sqref="G11">
    <cfRule type="cellIs" dxfId="61" priority="3" operator="equal">
      <formula>$D$13</formula>
    </cfRule>
  </conditionalFormatting>
  <dataValidations count="1">
    <dataValidation type="list" allowBlank="1" showInputMessage="1" showErrorMessage="1" prompt="Valbart" sqref="M8:M37" xr:uid="{00000000-0002-0000-0600-000000000000}">
      <formula1>$W$7:$W$11</formula1>
    </dataValidation>
  </dataValidations>
  <hyperlinks>
    <hyperlink ref="Q1" r:id="rId1" xr:uid="{6369704B-447C-4606-9121-E6FE1D36366F}"/>
  </hyperlinks>
  <pageMargins left="0.47244094488188981" right="0.31496062992125984" top="0.65" bottom="0.51181102362204722" header="0.27" footer="0"/>
  <pageSetup paperSize="9" scale="95" orientation="landscape" r:id="rId2"/>
  <headerFooter>
    <oddHeader>&amp;C&amp;F</oddHeader>
    <oddFooter>&amp;CSidan &amp;P av</oddFooter>
  </headerFooter>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40"/>
  <sheetViews>
    <sheetView showGridLines="0" workbookViewId="0">
      <pane ySplit="7" topLeftCell="A8" activePane="bottomLeft" state="frozen"/>
      <selection activeCell="Q40" sqref="Q40"/>
      <selection pane="bottomLeft" activeCell="E11" sqref="E11"/>
    </sheetView>
  </sheetViews>
  <sheetFormatPr defaultColWidth="14.42578125" defaultRowHeight="15" customHeight="1" x14ac:dyDescent="0.2"/>
  <cols>
    <col min="1" max="1" width="8.42578125"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1"/>
      <c r="C1" s="51"/>
      <c r="D1" s="51"/>
      <c r="E1" s="1"/>
      <c r="F1" s="1"/>
      <c r="G1" s="1"/>
      <c r="H1" s="1"/>
      <c r="I1" s="194" t="str">
        <f>Uppstart!B14</f>
        <v>Maj</v>
      </c>
      <c r="J1" s="173"/>
      <c r="K1" s="173"/>
      <c r="L1" s="173"/>
      <c r="M1" s="193">
        <f>YEAR(C8)</f>
        <v>2020</v>
      </c>
      <c r="N1" s="173"/>
      <c r="O1" s="173"/>
      <c r="P1" s="1"/>
      <c r="Q1" s="153" t="s">
        <v>219</v>
      </c>
      <c r="R1" s="1"/>
      <c r="S1" s="1"/>
      <c r="T1" s="1"/>
      <c r="U1" s="1"/>
      <c r="V1" s="1"/>
      <c r="W1" s="1"/>
    </row>
    <row r="2" spans="1:23" ht="14.25" customHeight="1" x14ac:dyDescent="0.2">
      <c r="A2" s="51"/>
      <c r="B2" s="51"/>
      <c r="C2" s="51"/>
      <c r="D2" s="51"/>
      <c r="E2" s="1"/>
      <c r="F2" s="1"/>
      <c r="G2" s="1"/>
      <c r="H2" s="1"/>
      <c r="I2" s="195" t="s">
        <v>49</v>
      </c>
      <c r="J2" s="173"/>
      <c r="K2" s="173"/>
      <c r="L2" s="173"/>
      <c r="M2" s="173"/>
      <c r="N2" s="173"/>
      <c r="O2" s="173"/>
      <c r="P2" s="1"/>
      <c r="Q2" s="1"/>
      <c r="R2" s="1"/>
      <c r="S2" s="1"/>
      <c r="T2" s="1"/>
      <c r="U2" s="1"/>
      <c r="V2" s="1"/>
      <c r="W2" s="1"/>
    </row>
    <row r="3" spans="1:23" ht="14.25" customHeight="1" x14ac:dyDescent="0.2">
      <c r="A3" s="54"/>
      <c r="B3" s="54"/>
      <c r="C3" s="51"/>
      <c r="D3" s="51"/>
      <c r="E3" s="1"/>
      <c r="F3" s="1"/>
      <c r="G3" s="1"/>
      <c r="H3" s="1"/>
      <c r="I3" s="1"/>
      <c r="J3" s="1"/>
      <c r="K3" s="55"/>
      <c r="L3" s="1"/>
      <c r="M3" s="56"/>
      <c r="N3" s="56"/>
      <c r="O3" s="1"/>
      <c r="P3" s="1"/>
      <c r="Q3" s="1"/>
      <c r="R3" s="1"/>
      <c r="S3" s="1"/>
      <c r="T3" s="1"/>
      <c r="U3" s="1"/>
      <c r="V3" s="1"/>
      <c r="W3" s="1"/>
    </row>
    <row r="4" spans="1:23" ht="12.75" customHeight="1" x14ac:dyDescent="0.2">
      <c r="A4" s="196"/>
      <c r="B4" s="173"/>
      <c r="C4" s="173"/>
      <c r="D4" s="173"/>
      <c r="E4" s="57"/>
      <c r="F4" s="58" t="s">
        <v>50</v>
      </c>
      <c r="G4" s="192" t="str">
        <f>IF(Uppstart!C6&gt;"",Uppstart!C6,"Skriv in ditt namn på uppstartsfliken")</f>
        <v>Skriv ditt namn på uppstartsfliken</v>
      </c>
      <c r="H4" s="173"/>
      <c r="I4" s="173"/>
      <c r="J4" s="173"/>
      <c r="K4" s="173"/>
      <c r="L4" s="59"/>
      <c r="M4" s="56"/>
      <c r="N4" s="56"/>
      <c r="O4" s="1"/>
      <c r="P4" s="1"/>
      <c r="Q4" s="1"/>
      <c r="R4" s="1"/>
      <c r="S4" s="1"/>
      <c r="T4" s="1"/>
      <c r="U4" s="1"/>
      <c r="V4" s="1"/>
      <c r="W4" s="1"/>
    </row>
    <row r="5" spans="1:23" ht="12.75" customHeight="1" x14ac:dyDescent="0.2">
      <c r="A5" s="57"/>
      <c r="B5" s="57"/>
      <c r="C5" s="57"/>
      <c r="D5" s="57"/>
      <c r="E5" s="191" t="s">
        <v>51</v>
      </c>
      <c r="F5" s="161"/>
      <c r="G5" s="161"/>
      <c r="H5" s="161"/>
      <c r="I5" s="161"/>
      <c r="J5" s="161"/>
      <c r="K5" s="161"/>
      <c r="L5" s="59"/>
      <c r="M5" s="56"/>
      <c r="N5" s="61" t="s">
        <v>90</v>
      </c>
      <c r="O5" s="60">
        <f>SUM(Apr!O37)</f>
        <v>0</v>
      </c>
      <c r="P5" s="1"/>
      <c r="Q5" s="1"/>
      <c r="R5" s="62">
        <v>24</v>
      </c>
      <c r="S5" s="62" t="s">
        <v>54</v>
      </c>
      <c r="T5" s="62" t="s">
        <v>55</v>
      </c>
      <c r="U5" s="63"/>
      <c r="V5" s="64"/>
      <c r="W5" s="65"/>
    </row>
    <row r="6" spans="1:23" ht="26.25" customHeight="1" x14ac:dyDescent="0.2">
      <c r="A6" s="66" t="s">
        <v>56</v>
      </c>
      <c r="B6" s="66" t="s">
        <v>57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88" t="s">
        <v>75</v>
      </c>
      <c r="B7" s="189"/>
      <c r="C7" s="189"/>
      <c r="D7" s="189"/>
      <c r="E7" s="189"/>
      <c r="F7" s="189"/>
      <c r="G7" s="189"/>
      <c r="H7" s="189"/>
      <c r="I7" s="189"/>
      <c r="J7" s="189"/>
      <c r="K7" s="189"/>
      <c r="L7" s="189"/>
      <c r="M7" s="190"/>
      <c r="N7" s="80" t="s">
        <v>76</v>
      </c>
      <c r="O7" s="80" t="s">
        <v>76</v>
      </c>
      <c r="P7" s="66"/>
      <c r="Q7" s="66" t="s">
        <v>76</v>
      </c>
      <c r="R7" s="79" t="s">
        <v>77</v>
      </c>
      <c r="S7" s="79" t="s">
        <v>78</v>
      </c>
      <c r="T7" s="79" t="s">
        <v>79</v>
      </c>
      <c r="U7" s="66"/>
      <c r="V7" s="79"/>
      <c r="W7" s="81"/>
    </row>
    <row r="8" spans="1:23" ht="12.75" customHeight="1" x14ac:dyDescent="0.2">
      <c r="A8" s="82" t="str">
        <f>Admin2!D123</f>
        <v>1:a maj</v>
      </c>
      <c r="B8" s="82" t="str">
        <f>IF(Admin2!E123=0,"",Admin2!E123)</f>
        <v/>
      </c>
      <c r="C8" s="84">
        <f>Admin2!A123</f>
        <v>43952</v>
      </c>
      <c r="D8" s="85" t="str">
        <f>Admin2!B123</f>
        <v>Fredag</v>
      </c>
      <c r="E8" s="119"/>
      <c r="F8" s="120"/>
      <c r="G8" s="121"/>
      <c r="H8" s="122"/>
      <c r="I8" s="121"/>
      <c r="J8" s="120"/>
      <c r="K8" s="86">
        <f t="shared" ref="K8:K38" si="0">IFERROR(F8-E8+H8-G8+J8-I8,"Tag bort blanksteg")</f>
        <v>0</v>
      </c>
      <c r="L8" s="122"/>
      <c r="M8" s="127"/>
      <c r="N8" s="87">
        <f t="shared" ref="N8:N38"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28"/>
      <c r="Q8" s="89" t="str">
        <f t="shared" ref="Q8:Q38" si="2">IF(M8="Sem","",IF(M8="","",IF(L8-K8&gt;0,(L8-K8)/$T$6,0)))</f>
        <v/>
      </c>
      <c r="R8" s="90">
        <f t="shared" ref="R8:S8" si="3">K8</f>
        <v>0</v>
      </c>
      <c r="S8" s="90">
        <f t="shared" si="3"/>
        <v>0</v>
      </c>
      <c r="T8" s="90">
        <f t="shared" ref="T8:T38" si="4">R8-S8</f>
        <v>0</v>
      </c>
      <c r="U8" s="91">
        <f t="shared" ref="U8:U38" si="5">IF(M8="",0,IF(M8="Sem",IF(L8="",7,IF(K8=0,2,5)),IF(L8="",8,IF(S8-R8&lt;0,6,1))))</f>
        <v>0</v>
      </c>
      <c r="V8" s="91"/>
      <c r="W8" s="92" t="s">
        <v>80</v>
      </c>
    </row>
    <row r="9" spans="1:23" ht="12.75" customHeight="1" x14ac:dyDescent="0.2">
      <c r="A9" s="82" t="str">
        <f>Admin2!D124</f>
        <v/>
      </c>
      <c r="B9" s="82" t="str">
        <f>IF(Admin2!E124=0,"",Admin2!E124)</f>
        <v/>
      </c>
      <c r="C9" s="84">
        <f>Admin2!A124</f>
        <v>43953</v>
      </c>
      <c r="D9" s="85" t="str">
        <f>Admin2!B124</f>
        <v>Lördag</v>
      </c>
      <c r="E9" s="119"/>
      <c r="F9" s="120"/>
      <c r="G9" s="121"/>
      <c r="H9" s="122"/>
      <c r="I9" s="121"/>
      <c r="J9" s="120"/>
      <c r="K9" s="86">
        <f t="shared" si="0"/>
        <v>0</v>
      </c>
      <c r="L9" s="122"/>
      <c r="M9" s="127"/>
      <c r="N9" s="87">
        <f t="shared" si="1"/>
        <v>0</v>
      </c>
      <c r="O9" s="88">
        <f t="shared" ref="O9:O38" si="6">IFERROR(IF(N9="      Fel1","Semester - tag bort den registrerade arbetstiden!",IF(N9="      Fel2","Tag bort frånvaro-kod, du har har arbetat full tid!",IF(N9="      Fel3","Ingen arbetsdag, tag bort frånvarokod Sem!",IF(N9="      Fel4","Ingen arbetsdag, tag bort frånvarokoden!",O8+N9)))),0)</f>
        <v>0</v>
      </c>
      <c r="P9" s="128"/>
      <c r="Q9" s="89" t="str">
        <f t="shared" si="2"/>
        <v/>
      </c>
      <c r="R9" s="90">
        <f t="shared" ref="R9:S9" si="7">K9</f>
        <v>0</v>
      </c>
      <c r="S9" s="90">
        <f t="shared" si="7"/>
        <v>0</v>
      </c>
      <c r="T9" s="90">
        <f t="shared" si="4"/>
        <v>0</v>
      </c>
      <c r="U9" s="91">
        <f t="shared" si="5"/>
        <v>0</v>
      </c>
      <c r="V9" s="91"/>
      <c r="W9" s="93" t="s">
        <v>81</v>
      </c>
    </row>
    <row r="10" spans="1:23" ht="12.75" customHeight="1" x14ac:dyDescent="0.2">
      <c r="A10" s="82" t="str">
        <f>Admin2!D125</f>
        <v/>
      </c>
      <c r="B10" s="82" t="str">
        <f>IF(Admin2!E125=0,"",Admin2!E125)</f>
        <v/>
      </c>
      <c r="C10" s="84">
        <f>Admin2!A125</f>
        <v>43954</v>
      </c>
      <c r="D10" s="85" t="str">
        <f>Admin2!B125</f>
        <v>Söndag</v>
      </c>
      <c r="E10" s="119"/>
      <c r="F10" s="120"/>
      <c r="G10" s="121"/>
      <c r="H10" s="122"/>
      <c r="I10" s="121"/>
      <c r="J10" s="120"/>
      <c r="K10" s="86">
        <f t="shared" si="0"/>
        <v>0</v>
      </c>
      <c r="L10" s="122"/>
      <c r="M10" s="127"/>
      <c r="N10" s="87">
        <f t="shared" si="1"/>
        <v>0</v>
      </c>
      <c r="O10" s="88">
        <f t="shared" si="6"/>
        <v>0</v>
      </c>
      <c r="P10" s="128"/>
      <c r="Q10" s="89" t="str">
        <f t="shared" si="2"/>
        <v/>
      </c>
      <c r="R10" s="90">
        <f t="shared" ref="R10:S10" si="8">K10</f>
        <v>0</v>
      </c>
      <c r="S10" s="90">
        <f t="shared" si="8"/>
        <v>0</v>
      </c>
      <c r="T10" s="90">
        <f t="shared" si="4"/>
        <v>0</v>
      </c>
      <c r="U10" s="91">
        <f t="shared" si="5"/>
        <v>0</v>
      </c>
      <c r="V10" s="91"/>
      <c r="W10" s="93" t="s">
        <v>82</v>
      </c>
    </row>
    <row r="11" spans="1:23" ht="12.75" customHeight="1" x14ac:dyDescent="0.2">
      <c r="A11" s="82" t="str">
        <f>Admin2!D126</f>
        <v/>
      </c>
      <c r="B11" s="82" t="str">
        <f>IF(Admin2!E126=0,"",Admin2!E126)</f>
        <v>v 19</v>
      </c>
      <c r="C11" s="84">
        <f>Admin2!A126</f>
        <v>43955</v>
      </c>
      <c r="D11" s="85" t="str">
        <f>Admin2!B126</f>
        <v>Måndag</v>
      </c>
      <c r="E11" s="123"/>
      <c r="F11" s="124"/>
      <c r="G11" s="125"/>
      <c r="H11" s="126"/>
      <c r="I11" s="125"/>
      <c r="J11" s="124"/>
      <c r="K11" s="86">
        <f t="shared" si="0"/>
        <v>0</v>
      </c>
      <c r="L11" s="126">
        <v>0.33333333333333331</v>
      </c>
      <c r="M11" s="127"/>
      <c r="N11" s="87">
        <f t="shared" si="1"/>
        <v>0</v>
      </c>
      <c r="O11" s="88">
        <f t="shared" si="6"/>
        <v>0</v>
      </c>
      <c r="P11" s="128"/>
      <c r="Q11" s="89" t="str">
        <f t="shared" si="2"/>
        <v/>
      </c>
      <c r="R11" s="90">
        <f t="shared" ref="R11:S11" si="9">K11</f>
        <v>0</v>
      </c>
      <c r="S11" s="90">
        <f t="shared" si="9"/>
        <v>0.33333333333333331</v>
      </c>
      <c r="T11" s="90">
        <f t="shared" si="4"/>
        <v>-0.33333333333333331</v>
      </c>
      <c r="U11" s="91">
        <f t="shared" si="5"/>
        <v>0</v>
      </c>
      <c r="V11" s="91"/>
      <c r="W11" s="93" t="s">
        <v>83</v>
      </c>
    </row>
    <row r="12" spans="1:23" ht="12.75" customHeight="1" x14ac:dyDescent="0.2">
      <c r="A12" s="82" t="str">
        <f>Admin2!D127</f>
        <v/>
      </c>
      <c r="B12" s="82" t="str">
        <f>IF(Admin2!E127=0,"",Admin2!E127)</f>
        <v/>
      </c>
      <c r="C12" s="84">
        <f>Admin2!A127</f>
        <v>43956</v>
      </c>
      <c r="D12" s="85" t="str">
        <f>Admin2!B127</f>
        <v>Tisdag</v>
      </c>
      <c r="E12" s="123"/>
      <c r="F12" s="124"/>
      <c r="G12" s="125"/>
      <c r="H12" s="126"/>
      <c r="I12" s="125"/>
      <c r="J12" s="124"/>
      <c r="K12" s="86">
        <f t="shared" si="0"/>
        <v>0</v>
      </c>
      <c r="L12" s="126">
        <v>0.33333333333333331</v>
      </c>
      <c r="M12" s="127"/>
      <c r="N12" s="87">
        <f t="shared" si="1"/>
        <v>0</v>
      </c>
      <c r="O12" s="88">
        <f t="shared" si="6"/>
        <v>0</v>
      </c>
      <c r="P12" s="128"/>
      <c r="Q12" s="89" t="str">
        <f t="shared" si="2"/>
        <v/>
      </c>
      <c r="R12" s="90">
        <f t="shared" ref="R12:S12" si="10">K12</f>
        <v>0</v>
      </c>
      <c r="S12" s="90">
        <f t="shared" si="10"/>
        <v>0.33333333333333331</v>
      </c>
      <c r="T12" s="90">
        <f t="shared" si="4"/>
        <v>-0.33333333333333331</v>
      </c>
      <c r="U12" s="91">
        <f t="shared" si="5"/>
        <v>0</v>
      </c>
      <c r="V12" s="91"/>
      <c r="W12" s="94"/>
    </row>
    <row r="13" spans="1:23" ht="12.75" customHeight="1" x14ac:dyDescent="0.2">
      <c r="A13" s="82" t="str">
        <f>Admin2!D128</f>
        <v/>
      </c>
      <c r="B13" s="82" t="str">
        <f>IF(Admin2!E128=0,"",Admin2!E128)</f>
        <v/>
      </c>
      <c r="C13" s="84">
        <f>Admin2!A128</f>
        <v>43957</v>
      </c>
      <c r="D13" s="85" t="str">
        <f>Admin2!B128</f>
        <v>Onsdag</v>
      </c>
      <c r="E13" s="123"/>
      <c r="F13" s="124"/>
      <c r="G13" s="125"/>
      <c r="H13" s="126"/>
      <c r="I13" s="125"/>
      <c r="J13" s="124"/>
      <c r="K13" s="86">
        <f t="shared" si="0"/>
        <v>0</v>
      </c>
      <c r="L13" s="126">
        <v>0.33333333333333331</v>
      </c>
      <c r="M13" s="127"/>
      <c r="N13" s="87">
        <f t="shared" si="1"/>
        <v>0</v>
      </c>
      <c r="O13" s="88">
        <f t="shared" si="6"/>
        <v>0</v>
      </c>
      <c r="P13" s="128"/>
      <c r="Q13" s="89" t="str">
        <f t="shared" si="2"/>
        <v/>
      </c>
      <c r="R13" s="90">
        <f t="shared" ref="R13:S13" si="11">K13</f>
        <v>0</v>
      </c>
      <c r="S13" s="90">
        <f t="shared" si="11"/>
        <v>0.33333333333333331</v>
      </c>
      <c r="T13" s="90">
        <f t="shared" si="4"/>
        <v>-0.33333333333333331</v>
      </c>
      <c r="U13" s="91">
        <f t="shared" si="5"/>
        <v>0</v>
      </c>
      <c r="V13" s="91"/>
      <c r="W13" s="1"/>
    </row>
    <row r="14" spans="1:23" ht="12.75" customHeight="1" x14ac:dyDescent="0.2">
      <c r="A14" s="82" t="str">
        <f>Admin2!D129</f>
        <v/>
      </c>
      <c r="B14" s="82" t="str">
        <f>IF(Admin2!E129=0,"",Admin2!E129)</f>
        <v/>
      </c>
      <c r="C14" s="84">
        <f>Admin2!A129</f>
        <v>43958</v>
      </c>
      <c r="D14" s="85" t="str">
        <f>Admin2!B129</f>
        <v>Torsdag</v>
      </c>
      <c r="E14" s="123"/>
      <c r="F14" s="124"/>
      <c r="G14" s="125"/>
      <c r="H14" s="126"/>
      <c r="I14" s="125"/>
      <c r="J14" s="124"/>
      <c r="K14" s="86">
        <f t="shared" si="0"/>
        <v>0</v>
      </c>
      <c r="L14" s="126">
        <v>0.33333333333333331</v>
      </c>
      <c r="M14" s="127"/>
      <c r="N14" s="87">
        <f t="shared" si="1"/>
        <v>0</v>
      </c>
      <c r="O14" s="88">
        <f t="shared" si="6"/>
        <v>0</v>
      </c>
      <c r="P14" s="128"/>
      <c r="Q14" s="89" t="str">
        <f t="shared" si="2"/>
        <v/>
      </c>
      <c r="R14" s="90">
        <f t="shared" ref="R14:S14" si="12">K14</f>
        <v>0</v>
      </c>
      <c r="S14" s="90">
        <f t="shared" si="12"/>
        <v>0.33333333333333331</v>
      </c>
      <c r="T14" s="90">
        <f t="shared" si="4"/>
        <v>-0.33333333333333331</v>
      </c>
      <c r="U14" s="91">
        <f t="shared" si="5"/>
        <v>0</v>
      </c>
      <c r="V14" s="91"/>
      <c r="W14" s="95"/>
    </row>
    <row r="15" spans="1:23" ht="12.75" customHeight="1" x14ac:dyDescent="0.2">
      <c r="A15" s="82" t="str">
        <f>Admin2!D130</f>
        <v/>
      </c>
      <c r="B15" s="82" t="str">
        <f>IF(Admin2!E130=0,"",Admin2!E130)</f>
        <v/>
      </c>
      <c r="C15" s="84">
        <f>Admin2!A130</f>
        <v>43959</v>
      </c>
      <c r="D15" s="85" t="str">
        <f>Admin2!B130</f>
        <v>Fredag</v>
      </c>
      <c r="E15" s="123"/>
      <c r="F15" s="124"/>
      <c r="G15" s="125"/>
      <c r="H15" s="126"/>
      <c r="I15" s="125"/>
      <c r="J15" s="124"/>
      <c r="K15" s="86">
        <f t="shared" si="0"/>
        <v>0</v>
      </c>
      <c r="L15" s="126">
        <v>0.33333333333333331</v>
      </c>
      <c r="M15" s="127"/>
      <c r="N15" s="87">
        <f t="shared" si="1"/>
        <v>0</v>
      </c>
      <c r="O15" s="88">
        <f t="shared" si="6"/>
        <v>0</v>
      </c>
      <c r="P15" s="128"/>
      <c r="Q15" s="89" t="str">
        <f t="shared" si="2"/>
        <v/>
      </c>
      <c r="R15" s="90">
        <f t="shared" ref="R15:S15" si="13">K15</f>
        <v>0</v>
      </c>
      <c r="S15" s="90">
        <f t="shared" si="13"/>
        <v>0.33333333333333331</v>
      </c>
      <c r="T15" s="90">
        <f t="shared" si="4"/>
        <v>-0.33333333333333331</v>
      </c>
      <c r="U15" s="91">
        <f t="shared" si="5"/>
        <v>0</v>
      </c>
      <c r="V15" s="91"/>
      <c r="W15" s="1"/>
    </row>
    <row r="16" spans="1:23" ht="12.75" customHeight="1" x14ac:dyDescent="0.2">
      <c r="A16" s="82" t="str">
        <f>Admin2!D131</f>
        <v/>
      </c>
      <c r="B16" s="82" t="str">
        <f>IF(Admin2!E131=0,"",Admin2!E131)</f>
        <v/>
      </c>
      <c r="C16" s="84">
        <f>Admin2!A131</f>
        <v>43960</v>
      </c>
      <c r="D16" s="85" t="str">
        <f>Admin2!B131</f>
        <v>Lördag</v>
      </c>
      <c r="E16" s="119"/>
      <c r="F16" s="120"/>
      <c r="G16" s="121"/>
      <c r="H16" s="122"/>
      <c r="I16" s="121"/>
      <c r="J16" s="120"/>
      <c r="K16" s="86">
        <f t="shared" si="0"/>
        <v>0</v>
      </c>
      <c r="L16" s="122"/>
      <c r="M16" s="127"/>
      <c r="N16" s="87">
        <f t="shared" si="1"/>
        <v>0</v>
      </c>
      <c r="O16" s="88">
        <f t="shared" si="6"/>
        <v>0</v>
      </c>
      <c r="P16" s="128"/>
      <c r="Q16" s="89" t="str">
        <f t="shared" si="2"/>
        <v/>
      </c>
      <c r="R16" s="90">
        <f t="shared" ref="R16:S16" si="14">K16</f>
        <v>0</v>
      </c>
      <c r="S16" s="90">
        <f t="shared" si="14"/>
        <v>0</v>
      </c>
      <c r="T16" s="90">
        <f t="shared" si="4"/>
        <v>0</v>
      </c>
      <c r="U16" s="91">
        <f t="shared" si="5"/>
        <v>0</v>
      </c>
      <c r="V16" s="91"/>
      <c r="W16" s="1"/>
    </row>
    <row r="17" spans="1:23" ht="12.75" customHeight="1" x14ac:dyDescent="0.2">
      <c r="A17" s="82" t="str">
        <f>Admin2!D132</f>
        <v/>
      </c>
      <c r="B17" s="82" t="str">
        <f>IF(Admin2!E132=0,"",Admin2!E132)</f>
        <v/>
      </c>
      <c r="C17" s="84">
        <f>Admin2!A132</f>
        <v>43961</v>
      </c>
      <c r="D17" s="85" t="str">
        <f>Admin2!B132</f>
        <v>Söndag</v>
      </c>
      <c r="E17" s="119"/>
      <c r="F17" s="120"/>
      <c r="G17" s="121"/>
      <c r="H17" s="122"/>
      <c r="I17" s="121"/>
      <c r="J17" s="120"/>
      <c r="K17" s="86">
        <f t="shared" si="0"/>
        <v>0</v>
      </c>
      <c r="L17" s="122"/>
      <c r="M17" s="127"/>
      <c r="N17" s="87">
        <f t="shared" si="1"/>
        <v>0</v>
      </c>
      <c r="O17" s="88">
        <f t="shared" si="6"/>
        <v>0</v>
      </c>
      <c r="P17" s="128"/>
      <c r="Q17" s="89" t="str">
        <f t="shared" si="2"/>
        <v/>
      </c>
      <c r="R17" s="90">
        <f t="shared" ref="R17:S17" si="15">K17</f>
        <v>0</v>
      </c>
      <c r="S17" s="90">
        <f t="shared" si="15"/>
        <v>0</v>
      </c>
      <c r="T17" s="90">
        <f t="shared" si="4"/>
        <v>0</v>
      </c>
      <c r="U17" s="91">
        <f t="shared" si="5"/>
        <v>0</v>
      </c>
      <c r="V17" s="91"/>
      <c r="W17" s="1"/>
    </row>
    <row r="18" spans="1:23" ht="12.75" customHeight="1" x14ac:dyDescent="0.2">
      <c r="A18" s="82" t="str">
        <f>Admin2!D133</f>
        <v/>
      </c>
      <c r="B18" s="82" t="str">
        <f>IF(Admin2!E133=0,"",Admin2!E133)</f>
        <v>v 20</v>
      </c>
      <c r="C18" s="84">
        <f>Admin2!A133</f>
        <v>43962</v>
      </c>
      <c r="D18" s="85" t="str">
        <f>Admin2!B133</f>
        <v>Måndag</v>
      </c>
      <c r="E18" s="123"/>
      <c r="F18" s="124"/>
      <c r="G18" s="125"/>
      <c r="H18" s="126"/>
      <c r="I18" s="125"/>
      <c r="J18" s="124"/>
      <c r="K18" s="86">
        <f t="shared" si="0"/>
        <v>0</v>
      </c>
      <c r="L18" s="126">
        <v>0.33333333333333331</v>
      </c>
      <c r="M18" s="127"/>
      <c r="N18" s="87">
        <f t="shared" si="1"/>
        <v>0</v>
      </c>
      <c r="O18" s="88">
        <f t="shared" si="6"/>
        <v>0</v>
      </c>
      <c r="P18" s="128"/>
      <c r="Q18" s="89" t="str">
        <f t="shared" si="2"/>
        <v/>
      </c>
      <c r="R18" s="90">
        <f t="shared" ref="R18:S18" si="16">K18</f>
        <v>0</v>
      </c>
      <c r="S18" s="90">
        <f t="shared" si="16"/>
        <v>0.33333333333333331</v>
      </c>
      <c r="T18" s="90">
        <f t="shared" si="4"/>
        <v>-0.33333333333333331</v>
      </c>
      <c r="U18" s="91">
        <f t="shared" si="5"/>
        <v>0</v>
      </c>
      <c r="V18" s="91"/>
      <c r="W18" s="1"/>
    </row>
    <row r="19" spans="1:23" ht="12.75" customHeight="1" x14ac:dyDescent="0.2">
      <c r="A19" s="82" t="str">
        <f>Admin2!D134</f>
        <v/>
      </c>
      <c r="B19" s="82" t="str">
        <f>IF(Admin2!E134=0,"",Admin2!E134)</f>
        <v/>
      </c>
      <c r="C19" s="84">
        <f>Admin2!A134</f>
        <v>43963</v>
      </c>
      <c r="D19" s="85" t="str">
        <f>Admin2!B134</f>
        <v>Tisdag</v>
      </c>
      <c r="E19" s="123"/>
      <c r="F19" s="124"/>
      <c r="G19" s="125"/>
      <c r="H19" s="126"/>
      <c r="I19" s="125"/>
      <c r="J19" s="124"/>
      <c r="K19" s="86">
        <f t="shared" si="0"/>
        <v>0</v>
      </c>
      <c r="L19" s="126">
        <v>0.33333333333333331</v>
      </c>
      <c r="M19" s="127"/>
      <c r="N19" s="87">
        <f t="shared" si="1"/>
        <v>0</v>
      </c>
      <c r="O19" s="88">
        <f t="shared" si="6"/>
        <v>0</v>
      </c>
      <c r="P19" s="128"/>
      <c r="Q19" s="89" t="str">
        <f t="shared" si="2"/>
        <v/>
      </c>
      <c r="R19" s="90">
        <f t="shared" ref="R19:S19" si="17">K19</f>
        <v>0</v>
      </c>
      <c r="S19" s="90">
        <f t="shared" si="17"/>
        <v>0.33333333333333331</v>
      </c>
      <c r="T19" s="90">
        <f t="shared" si="4"/>
        <v>-0.33333333333333331</v>
      </c>
      <c r="U19" s="91">
        <f t="shared" si="5"/>
        <v>0</v>
      </c>
      <c r="V19" s="91"/>
      <c r="W19" s="1"/>
    </row>
    <row r="20" spans="1:23" ht="12.75" customHeight="1" x14ac:dyDescent="0.2">
      <c r="A20" s="82" t="str">
        <f>Admin2!D135</f>
        <v/>
      </c>
      <c r="B20" s="82" t="str">
        <f>IF(Admin2!E135=0,"",Admin2!E135)</f>
        <v/>
      </c>
      <c r="C20" s="84">
        <f>Admin2!A135</f>
        <v>43964</v>
      </c>
      <c r="D20" s="85" t="str">
        <f>Admin2!B135</f>
        <v>Onsdag</v>
      </c>
      <c r="E20" s="123"/>
      <c r="F20" s="124"/>
      <c r="G20" s="125"/>
      <c r="H20" s="126"/>
      <c r="I20" s="125"/>
      <c r="J20" s="124"/>
      <c r="K20" s="86">
        <f t="shared" si="0"/>
        <v>0</v>
      </c>
      <c r="L20" s="126">
        <v>0.33333333333333331</v>
      </c>
      <c r="M20" s="127"/>
      <c r="N20" s="87">
        <f t="shared" si="1"/>
        <v>0</v>
      </c>
      <c r="O20" s="88">
        <f t="shared" si="6"/>
        <v>0</v>
      </c>
      <c r="P20" s="128"/>
      <c r="Q20" s="89" t="str">
        <f t="shared" si="2"/>
        <v/>
      </c>
      <c r="R20" s="90">
        <f t="shared" ref="R20:S20" si="18">K20</f>
        <v>0</v>
      </c>
      <c r="S20" s="90">
        <f t="shared" si="18"/>
        <v>0.33333333333333331</v>
      </c>
      <c r="T20" s="90">
        <f t="shared" si="4"/>
        <v>-0.33333333333333331</v>
      </c>
      <c r="U20" s="91">
        <f t="shared" si="5"/>
        <v>0</v>
      </c>
      <c r="V20" s="91"/>
      <c r="W20" s="1"/>
    </row>
    <row r="21" spans="1:23" ht="12.75" customHeight="1" x14ac:dyDescent="0.2">
      <c r="A21" s="82" t="str">
        <f>Admin2!D136</f>
        <v/>
      </c>
      <c r="B21" s="82" t="str">
        <f>IF(Admin2!E136=0,"",Admin2!E136)</f>
        <v/>
      </c>
      <c r="C21" s="84">
        <f>Admin2!A136</f>
        <v>43965</v>
      </c>
      <c r="D21" s="85" t="str">
        <f>Admin2!B136</f>
        <v>Torsdag</v>
      </c>
      <c r="E21" s="123"/>
      <c r="F21" s="124"/>
      <c r="G21" s="125"/>
      <c r="H21" s="126"/>
      <c r="I21" s="125"/>
      <c r="J21" s="124"/>
      <c r="K21" s="86">
        <f t="shared" si="0"/>
        <v>0</v>
      </c>
      <c r="L21" s="126">
        <v>0.33333333333333331</v>
      </c>
      <c r="M21" s="127"/>
      <c r="N21" s="87">
        <f t="shared" si="1"/>
        <v>0</v>
      </c>
      <c r="O21" s="88">
        <f t="shared" si="6"/>
        <v>0</v>
      </c>
      <c r="P21" s="128"/>
      <c r="Q21" s="89" t="str">
        <f t="shared" si="2"/>
        <v/>
      </c>
      <c r="R21" s="90">
        <f t="shared" ref="R21:S21" si="19">K21</f>
        <v>0</v>
      </c>
      <c r="S21" s="90">
        <f t="shared" si="19"/>
        <v>0.33333333333333331</v>
      </c>
      <c r="T21" s="90">
        <f t="shared" si="4"/>
        <v>-0.33333333333333331</v>
      </c>
      <c r="U21" s="91">
        <f t="shared" si="5"/>
        <v>0</v>
      </c>
      <c r="V21" s="91"/>
      <c r="W21" s="1"/>
    </row>
    <row r="22" spans="1:23" ht="12.75" customHeight="1" x14ac:dyDescent="0.2">
      <c r="A22" s="82" t="str">
        <f>Admin2!D137</f>
        <v/>
      </c>
      <c r="B22" s="82" t="str">
        <f>IF(Admin2!E137=0,"",Admin2!E137)</f>
        <v/>
      </c>
      <c r="C22" s="84">
        <f>Admin2!A137</f>
        <v>43966</v>
      </c>
      <c r="D22" s="85" t="str">
        <f>Admin2!B137</f>
        <v>Fredag</v>
      </c>
      <c r="E22" s="123"/>
      <c r="F22" s="124"/>
      <c r="G22" s="125"/>
      <c r="H22" s="126"/>
      <c r="I22" s="125"/>
      <c r="J22" s="124"/>
      <c r="K22" s="86">
        <f t="shared" si="0"/>
        <v>0</v>
      </c>
      <c r="L22" s="126">
        <v>0.33333333333333331</v>
      </c>
      <c r="M22" s="127"/>
      <c r="N22" s="87">
        <f t="shared" si="1"/>
        <v>0</v>
      </c>
      <c r="O22" s="88">
        <f t="shared" si="6"/>
        <v>0</v>
      </c>
      <c r="P22" s="128"/>
      <c r="Q22" s="89" t="str">
        <f t="shared" si="2"/>
        <v/>
      </c>
      <c r="R22" s="90">
        <f t="shared" ref="R22:S22" si="20">K22</f>
        <v>0</v>
      </c>
      <c r="S22" s="90">
        <f t="shared" si="20"/>
        <v>0.33333333333333331</v>
      </c>
      <c r="T22" s="90">
        <f t="shared" si="4"/>
        <v>-0.33333333333333331</v>
      </c>
      <c r="U22" s="91">
        <f t="shared" si="5"/>
        <v>0</v>
      </c>
      <c r="V22" s="90"/>
      <c r="W22" s="1"/>
    </row>
    <row r="23" spans="1:23" ht="12.75" customHeight="1" x14ac:dyDescent="0.2">
      <c r="A23" s="82" t="str">
        <f>Admin2!D138</f>
        <v/>
      </c>
      <c r="B23" s="82" t="str">
        <f>IF(Admin2!E138=0,"",Admin2!E138)</f>
        <v/>
      </c>
      <c r="C23" s="84">
        <f>Admin2!A138</f>
        <v>43967</v>
      </c>
      <c r="D23" s="85" t="str">
        <f>Admin2!B138</f>
        <v>Lördag</v>
      </c>
      <c r="E23" s="119"/>
      <c r="F23" s="120"/>
      <c r="G23" s="121"/>
      <c r="H23" s="122"/>
      <c r="I23" s="121"/>
      <c r="J23" s="120"/>
      <c r="K23" s="86">
        <f t="shared" si="0"/>
        <v>0</v>
      </c>
      <c r="L23" s="122"/>
      <c r="M23" s="127"/>
      <c r="N23" s="87">
        <f t="shared" si="1"/>
        <v>0</v>
      </c>
      <c r="O23" s="88">
        <f t="shared" si="6"/>
        <v>0</v>
      </c>
      <c r="P23" s="128"/>
      <c r="Q23" s="89" t="str">
        <f t="shared" si="2"/>
        <v/>
      </c>
      <c r="R23" s="90">
        <f t="shared" ref="R23:S23" si="21">K23</f>
        <v>0</v>
      </c>
      <c r="S23" s="90">
        <f t="shared" si="21"/>
        <v>0</v>
      </c>
      <c r="T23" s="90">
        <f t="shared" si="4"/>
        <v>0</v>
      </c>
      <c r="U23" s="91">
        <f t="shared" si="5"/>
        <v>0</v>
      </c>
      <c r="V23" s="90"/>
      <c r="W23" s="1"/>
    </row>
    <row r="24" spans="1:23" ht="12.75" customHeight="1" x14ac:dyDescent="0.2">
      <c r="A24" s="82" t="str">
        <f>Admin2!D139</f>
        <v/>
      </c>
      <c r="B24" s="82" t="str">
        <f>IF(Admin2!E139=0,"",Admin2!E139)</f>
        <v/>
      </c>
      <c r="C24" s="84">
        <f>Admin2!A139</f>
        <v>43968</v>
      </c>
      <c r="D24" s="85" t="str">
        <f>Admin2!B139</f>
        <v>Söndag</v>
      </c>
      <c r="E24" s="119"/>
      <c r="F24" s="120"/>
      <c r="G24" s="121"/>
      <c r="H24" s="122"/>
      <c r="I24" s="121"/>
      <c r="J24" s="120"/>
      <c r="K24" s="86">
        <f t="shared" si="0"/>
        <v>0</v>
      </c>
      <c r="L24" s="122"/>
      <c r="M24" s="127"/>
      <c r="N24" s="87">
        <f t="shared" si="1"/>
        <v>0</v>
      </c>
      <c r="O24" s="88">
        <f t="shared" si="6"/>
        <v>0</v>
      </c>
      <c r="P24" s="128"/>
      <c r="Q24" s="89" t="str">
        <f t="shared" si="2"/>
        <v/>
      </c>
      <c r="R24" s="90">
        <f t="shared" ref="R24:S24" si="22">K24</f>
        <v>0</v>
      </c>
      <c r="S24" s="90">
        <f t="shared" si="22"/>
        <v>0</v>
      </c>
      <c r="T24" s="90">
        <f t="shared" si="4"/>
        <v>0</v>
      </c>
      <c r="U24" s="91">
        <f t="shared" si="5"/>
        <v>0</v>
      </c>
      <c r="V24" s="90"/>
      <c r="W24" s="1"/>
    </row>
    <row r="25" spans="1:23" ht="12.75" customHeight="1" x14ac:dyDescent="0.2">
      <c r="A25" s="82" t="str">
        <f>Admin2!D140</f>
        <v/>
      </c>
      <c r="B25" s="82" t="str">
        <f>IF(Admin2!E140=0,"",Admin2!E140)</f>
        <v>v 21</v>
      </c>
      <c r="C25" s="84">
        <f>Admin2!A140</f>
        <v>43969</v>
      </c>
      <c r="D25" s="85" t="str">
        <f>Admin2!B140</f>
        <v>Måndag</v>
      </c>
      <c r="E25" s="123"/>
      <c r="F25" s="124"/>
      <c r="G25" s="125"/>
      <c r="H25" s="126"/>
      <c r="I25" s="125"/>
      <c r="J25" s="124"/>
      <c r="K25" s="86">
        <f t="shared" si="0"/>
        <v>0</v>
      </c>
      <c r="L25" s="126">
        <v>0.33333333333333331</v>
      </c>
      <c r="M25" s="127"/>
      <c r="N25" s="87">
        <f t="shared" si="1"/>
        <v>0</v>
      </c>
      <c r="O25" s="88">
        <f t="shared" si="6"/>
        <v>0</v>
      </c>
      <c r="P25" s="128"/>
      <c r="Q25" s="89" t="str">
        <f t="shared" si="2"/>
        <v/>
      </c>
      <c r="R25" s="90">
        <f t="shared" ref="R25:S25" si="23">K25</f>
        <v>0</v>
      </c>
      <c r="S25" s="90">
        <f t="shared" si="23"/>
        <v>0.33333333333333331</v>
      </c>
      <c r="T25" s="90">
        <f t="shared" si="4"/>
        <v>-0.33333333333333331</v>
      </c>
      <c r="U25" s="91">
        <f t="shared" si="5"/>
        <v>0</v>
      </c>
      <c r="V25" s="90"/>
      <c r="W25" s="1"/>
    </row>
    <row r="26" spans="1:23" ht="12.75" customHeight="1" x14ac:dyDescent="0.2">
      <c r="A26" s="82" t="str">
        <f>Admin2!D141</f>
        <v/>
      </c>
      <c r="B26" s="82" t="str">
        <f>IF(Admin2!E141=0,"",Admin2!E141)</f>
        <v/>
      </c>
      <c r="C26" s="84">
        <f>Admin2!A141</f>
        <v>43970</v>
      </c>
      <c r="D26" s="85" t="str">
        <f>Admin2!B141</f>
        <v>Tisdag</v>
      </c>
      <c r="E26" s="123"/>
      <c r="F26" s="124"/>
      <c r="G26" s="125"/>
      <c r="H26" s="126"/>
      <c r="I26" s="125"/>
      <c r="J26" s="124"/>
      <c r="K26" s="86">
        <f t="shared" si="0"/>
        <v>0</v>
      </c>
      <c r="L26" s="126">
        <v>0.33333333333333331</v>
      </c>
      <c r="M26" s="127"/>
      <c r="N26" s="87">
        <f t="shared" si="1"/>
        <v>0</v>
      </c>
      <c r="O26" s="88">
        <f t="shared" si="6"/>
        <v>0</v>
      </c>
      <c r="P26" s="128"/>
      <c r="Q26" s="89" t="str">
        <f t="shared" si="2"/>
        <v/>
      </c>
      <c r="R26" s="90">
        <f t="shared" ref="R26:S26" si="24">K26</f>
        <v>0</v>
      </c>
      <c r="S26" s="90">
        <f t="shared" si="24"/>
        <v>0.33333333333333331</v>
      </c>
      <c r="T26" s="90">
        <f t="shared" si="4"/>
        <v>-0.33333333333333331</v>
      </c>
      <c r="U26" s="91">
        <f t="shared" si="5"/>
        <v>0</v>
      </c>
      <c r="V26" s="90"/>
      <c r="W26" s="1"/>
    </row>
    <row r="27" spans="1:23" ht="12.75" customHeight="1" x14ac:dyDescent="0.2">
      <c r="A27" s="82" t="str">
        <f>Admin2!D142</f>
        <v>Halvdag</v>
      </c>
      <c r="B27" s="82" t="str">
        <f>IF(Admin2!E142=0,"",Admin2!E142)</f>
        <v/>
      </c>
      <c r="C27" s="84">
        <f>Admin2!A142</f>
        <v>43971</v>
      </c>
      <c r="D27" s="85" t="str">
        <f>Admin2!B142</f>
        <v>Onsdag</v>
      </c>
      <c r="E27" s="149"/>
      <c r="F27" s="150"/>
      <c r="G27" s="151"/>
      <c r="H27" s="152"/>
      <c r="I27" s="151"/>
      <c r="J27" s="150"/>
      <c r="K27" s="86">
        <f t="shared" si="0"/>
        <v>0</v>
      </c>
      <c r="L27" s="152">
        <v>0.16666666666666666</v>
      </c>
      <c r="M27" s="127"/>
      <c r="N27" s="87">
        <f t="shared" si="1"/>
        <v>0</v>
      </c>
      <c r="O27" s="88">
        <f t="shared" si="6"/>
        <v>0</v>
      </c>
      <c r="P27" s="128"/>
      <c r="Q27" s="89" t="str">
        <f t="shared" si="2"/>
        <v/>
      </c>
      <c r="R27" s="90">
        <f t="shared" ref="R27:S27" si="25">K27</f>
        <v>0</v>
      </c>
      <c r="S27" s="90">
        <f t="shared" si="25"/>
        <v>0.16666666666666666</v>
      </c>
      <c r="T27" s="90">
        <f t="shared" si="4"/>
        <v>-0.16666666666666666</v>
      </c>
      <c r="U27" s="91">
        <f t="shared" si="5"/>
        <v>0</v>
      </c>
      <c r="V27" s="90"/>
      <c r="W27" s="1"/>
    </row>
    <row r="28" spans="1:23" ht="12.75" customHeight="1" x14ac:dyDescent="0.2">
      <c r="A28" s="82" t="str">
        <f>Admin2!D143</f>
        <v>K:i h-färdsd</v>
      </c>
      <c r="B28" s="82" t="str">
        <f>IF(Admin2!E143=0,"",Admin2!E143)</f>
        <v/>
      </c>
      <c r="C28" s="84">
        <f>Admin2!A143</f>
        <v>43972</v>
      </c>
      <c r="D28" s="85" t="str">
        <f>Admin2!B143</f>
        <v>Torsdag</v>
      </c>
      <c r="E28" s="119"/>
      <c r="F28" s="120"/>
      <c r="G28" s="121"/>
      <c r="H28" s="122"/>
      <c r="I28" s="121"/>
      <c r="J28" s="120"/>
      <c r="K28" s="86">
        <f t="shared" si="0"/>
        <v>0</v>
      </c>
      <c r="L28" s="122"/>
      <c r="M28" s="127"/>
      <c r="N28" s="87">
        <f t="shared" si="1"/>
        <v>0</v>
      </c>
      <c r="O28" s="88">
        <f t="shared" si="6"/>
        <v>0</v>
      </c>
      <c r="P28" s="128"/>
      <c r="Q28" s="89" t="str">
        <f t="shared" si="2"/>
        <v/>
      </c>
      <c r="R28" s="90">
        <f t="shared" ref="R28:S28" si="26">K28</f>
        <v>0</v>
      </c>
      <c r="S28" s="90">
        <f t="shared" si="26"/>
        <v>0</v>
      </c>
      <c r="T28" s="90">
        <f t="shared" si="4"/>
        <v>0</v>
      </c>
      <c r="U28" s="91">
        <f t="shared" si="5"/>
        <v>0</v>
      </c>
      <c r="V28" s="90"/>
      <c r="W28" s="1"/>
    </row>
    <row r="29" spans="1:23" ht="12.75" customHeight="1" x14ac:dyDescent="0.2">
      <c r="A29" s="82" t="str">
        <f>Admin2!D144</f>
        <v>Arbetsfri</v>
      </c>
      <c r="B29" s="82" t="str">
        <f>IF(Admin2!E144=0,"",Admin2!E144)</f>
        <v/>
      </c>
      <c r="C29" s="84">
        <f>Admin2!A144</f>
        <v>43973</v>
      </c>
      <c r="D29" s="85" t="str">
        <f>Admin2!B144</f>
        <v>Fredag</v>
      </c>
      <c r="E29" s="119"/>
      <c r="F29" s="120"/>
      <c r="G29" s="121"/>
      <c r="H29" s="122"/>
      <c r="I29" s="121"/>
      <c r="J29" s="120"/>
      <c r="K29" s="86">
        <f t="shared" si="0"/>
        <v>0</v>
      </c>
      <c r="L29" s="122"/>
      <c r="M29" s="127"/>
      <c r="N29" s="87">
        <f t="shared" si="1"/>
        <v>0</v>
      </c>
      <c r="O29" s="88">
        <f t="shared" si="6"/>
        <v>0</v>
      </c>
      <c r="P29" s="128"/>
      <c r="Q29" s="89" t="str">
        <f t="shared" si="2"/>
        <v/>
      </c>
      <c r="R29" s="90">
        <f t="shared" ref="R29:S29" si="27">K29</f>
        <v>0</v>
      </c>
      <c r="S29" s="90">
        <f t="shared" si="27"/>
        <v>0</v>
      </c>
      <c r="T29" s="90">
        <f t="shared" si="4"/>
        <v>0</v>
      </c>
      <c r="U29" s="91">
        <f t="shared" si="5"/>
        <v>0</v>
      </c>
      <c r="V29" s="90"/>
      <c r="W29" s="1"/>
    </row>
    <row r="30" spans="1:23" ht="12.75" customHeight="1" x14ac:dyDescent="0.2">
      <c r="A30" s="82" t="str">
        <f>Admin2!D145</f>
        <v/>
      </c>
      <c r="B30" s="82" t="str">
        <f>IF(Admin2!E145=0,"",Admin2!E145)</f>
        <v/>
      </c>
      <c r="C30" s="84">
        <f>Admin2!A145</f>
        <v>43974</v>
      </c>
      <c r="D30" s="85" t="str">
        <f>Admin2!B145</f>
        <v>Lördag</v>
      </c>
      <c r="E30" s="119"/>
      <c r="F30" s="120"/>
      <c r="G30" s="121"/>
      <c r="H30" s="122"/>
      <c r="I30" s="121"/>
      <c r="J30" s="120"/>
      <c r="K30" s="86">
        <f t="shared" si="0"/>
        <v>0</v>
      </c>
      <c r="L30" s="122"/>
      <c r="M30" s="127"/>
      <c r="N30" s="87">
        <f t="shared" si="1"/>
        <v>0</v>
      </c>
      <c r="O30" s="88">
        <f t="shared" si="6"/>
        <v>0</v>
      </c>
      <c r="P30" s="128"/>
      <c r="Q30" s="89" t="str">
        <f t="shared" si="2"/>
        <v/>
      </c>
      <c r="R30" s="90">
        <f t="shared" ref="R30:S30" si="28">K30</f>
        <v>0</v>
      </c>
      <c r="S30" s="90">
        <f t="shared" si="28"/>
        <v>0</v>
      </c>
      <c r="T30" s="90">
        <f t="shared" si="4"/>
        <v>0</v>
      </c>
      <c r="U30" s="91">
        <f t="shared" si="5"/>
        <v>0</v>
      </c>
      <c r="V30" s="90"/>
      <c r="W30" s="1"/>
    </row>
    <row r="31" spans="1:23" ht="12.75" customHeight="1" x14ac:dyDescent="0.2">
      <c r="A31" s="82" t="str">
        <f>Admin2!D146</f>
        <v>Mors dag</v>
      </c>
      <c r="B31" s="82" t="str">
        <f>IF(Admin2!E146=0,"",Admin2!E146)</f>
        <v/>
      </c>
      <c r="C31" s="84">
        <f>Admin2!A146</f>
        <v>43975</v>
      </c>
      <c r="D31" s="85" t="str">
        <f>Admin2!B146</f>
        <v>Söndag</v>
      </c>
      <c r="E31" s="119"/>
      <c r="F31" s="120"/>
      <c r="G31" s="121"/>
      <c r="H31" s="122"/>
      <c r="I31" s="121"/>
      <c r="J31" s="120"/>
      <c r="K31" s="86">
        <f t="shared" si="0"/>
        <v>0</v>
      </c>
      <c r="L31" s="122"/>
      <c r="M31" s="127"/>
      <c r="N31" s="87">
        <f t="shared" si="1"/>
        <v>0</v>
      </c>
      <c r="O31" s="88">
        <f t="shared" si="6"/>
        <v>0</v>
      </c>
      <c r="P31" s="128"/>
      <c r="Q31" s="89" t="str">
        <f t="shared" si="2"/>
        <v/>
      </c>
      <c r="R31" s="90">
        <f t="shared" ref="R31:S31" si="29">K31</f>
        <v>0</v>
      </c>
      <c r="S31" s="90">
        <f t="shared" si="29"/>
        <v>0</v>
      </c>
      <c r="T31" s="90">
        <f t="shared" si="4"/>
        <v>0</v>
      </c>
      <c r="U31" s="91">
        <f t="shared" si="5"/>
        <v>0</v>
      </c>
      <c r="V31" s="90"/>
      <c r="W31" s="1"/>
    </row>
    <row r="32" spans="1:23" ht="12.75" customHeight="1" x14ac:dyDescent="0.2">
      <c r="A32" s="82" t="str">
        <f>Admin2!D147</f>
        <v/>
      </c>
      <c r="B32" s="82" t="str">
        <f>IF(Admin2!E147=0,"",Admin2!E147)</f>
        <v>v 22</v>
      </c>
      <c r="C32" s="84">
        <f>Admin2!A147</f>
        <v>43976</v>
      </c>
      <c r="D32" s="85" t="str">
        <f>Admin2!B147</f>
        <v>Måndag</v>
      </c>
      <c r="E32" s="123"/>
      <c r="F32" s="124"/>
      <c r="G32" s="125"/>
      <c r="H32" s="126"/>
      <c r="I32" s="125"/>
      <c r="J32" s="124"/>
      <c r="K32" s="86">
        <f t="shared" si="0"/>
        <v>0</v>
      </c>
      <c r="L32" s="126">
        <v>0.33333333333333331</v>
      </c>
      <c r="M32" s="127"/>
      <c r="N32" s="87">
        <f t="shared" si="1"/>
        <v>0</v>
      </c>
      <c r="O32" s="88">
        <f t="shared" si="6"/>
        <v>0</v>
      </c>
      <c r="P32" s="128"/>
      <c r="Q32" s="89" t="str">
        <f t="shared" si="2"/>
        <v/>
      </c>
      <c r="R32" s="90">
        <f t="shared" ref="R32:S32" si="30">K32</f>
        <v>0</v>
      </c>
      <c r="S32" s="90">
        <f t="shared" si="30"/>
        <v>0.33333333333333331</v>
      </c>
      <c r="T32" s="90">
        <f t="shared" si="4"/>
        <v>-0.33333333333333331</v>
      </c>
      <c r="U32" s="91">
        <f t="shared" si="5"/>
        <v>0</v>
      </c>
      <c r="V32" s="90"/>
      <c r="W32" s="1"/>
    </row>
    <row r="33" spans="1:23" ht="12.75" customHeight="1" x14ac:dyDescent="0.2">
      <c r="A33" s="82" t="str">
        <f>Admin2!D148</f>
        <v/>
      </c>
      <c r="B33" s="82" t="str">
        <f>IF(Admin2!E148=0,"",Admin2!E148)</f>
        <v/>
      </c>
      <c r="C33" s="84">
        <f>Admin2!A148</f>
        <v>43977</v>
      </c>
      <c r="D33" s="85" t="str">
        <f>Admin2!B148</f>
        <v>Tisdag</v>
      </c>
      <c r="E33" s="123"/>
      <c r="F33" s="124"/>
      <c r="G33" s="125"/>
      <c r="H33" s="126"/>
      <c r="I33" s="125"/>
      <c r="J33" s="124"/>
      <c r="K33" s="86">
        <f t="shared" si="0"/>
        <v>0</v>
      </c>
      <c r="L33" s="126">
        <v>0.33333333333333331</v>
      </c>
      <c r="M33" s="127"/>
      <c r="N33" s="87">
        <f t="shared" si="1"/>
        <v>0</v>
      </c>
      <c r="O33" s="88">
        <f t="shared" si="6"/>
        <v>0</v>
      </c>
      <c r="P33" s="128"/>
      <c r="Q33" s="89" t="str">
        <f t="shared" si="2"/>
        <v/>
      </c>
      <c r="R33" s="90">
        <f t="shared" ref="R33:S33" si="31">K33</f>
        <v>0</v>
      </c>
      <c r="S33" s="90">
        <f t="shared" si="31"/>
        <v>0.33333333333333331</v>
      </c>
      <c r="T33" s="90">
        <f t="shared" si="4"/>
        <v>-0.33333333333333331</v>
      </c>
      <c r="U33" s="91">
        <f t="shared" si="5"/>
        <v>0</v>
      </c>
      <c r="V33" s="90"/>
      <c r="W33" s="1"/>
    </row>
    <row r="34" spans="1:23" ht="12.75" customHeight="1" x14ac:dyDescent="0.2">
      <c r="A34" s="82" t="str">
        <f>Admin2!D149</f>
        <v/>
      </c>
      <c r="B34" s="82" t="str">
        <f>IF(Admin2!E149=0,"",Admin2!E149)</f>
        <v/>
      </c>
      <c r="C34" s="84">
        <f>Admin2!A149</f>
        <v>43978</v>
      </c>
      <c r="D34" s="85" t="str">
        <f>Admin2!B149</f>
        <v>Onsdag</v>
      </c>
      <c r="E34" s="123"/>
      <c r="F34" s="124"/>
      <c r="G34" s="125"/>
      <c r="H34" s="126"/>
      <c r="I34" s="125"/>
      <c r="J34" s="124"/>
      <c r="K34" s="86">
        <f t="shared" si="0"/>
        <v>0</v>
      </c>
      <c r="L34" s="126">
        <v>0.33333333333333331</v>
      </c>
      <c r="M34" s="127"/>
      <c r="N34" s="87">
        <f t="shared" si="1"/>
        <v>0</v>
      </c>
      <c r="O34" s="88">
        <f t="shared" si="6"/>
        <v>0</v>
      </c>
      <c r="P34" s="128"/>
      <c r="Q34" s="89" t="str">
        <f t="shared" si="2"/>
        <v/>
      </c>
      <c r="R34" s="90">
        <f t="shared" ref="R34:S34" si="32">K34</f>
        <v>0</v>
      </c>
      <c r="S34" s="90">
        <f t="shared" si="32"/>
        <v>0.33333333333333331</v>
      </c>
      <c r="T34" s="90">
        <f t="shared" si="4"/>
        <v>-0.33333333333333331</v>
      </c>
      <c r="U34" s="91">
        <f t="shared" si="5"/>
        <v>0</v>
      </c>
      <c r="V34" s="90"/>
      <c r="W34" s="1"/>
    </row>
    <row r="35" spans="1:23" ht="12.75" customHeight="1" x14ac:dyDescent="0.2">
      <c r="A35" s="82" t="str">
        <f>Admin2!D150</f>
        <v/>
      </c>
      <c r="B35" s="82" t="str">
        <f>IF(Admin2!E150=0,"",Admin2!E150)</f>
        <v/>
      </c>
      <c r="C35" s="84">
        <f>Admin2!A150</f>
        <v>43979</v>
      </c>
      <c r="D35" s="85" t="str">
        <f>Admin2!B150</f>
        <v>Torsdag</v>
      </c>
      <c r="E35" s="123"/>
      <c r="F35" s="124"/>
      <c r="G35" s="125"/>
      <c r="H35" s="126"/>
      <c r="I35" s="125"/>
      <c r="J35" s="124"/>
      <c r="K35" s="86">
        <f t="shared" si="0"/>
        <v>0</v>
      </c>
      <c r="L35" s="126">
        <v>0.33333333333333331</v>
      </c>
      <c r="M35" s="127"/>
      <c r="N35" s="87">
        <f t="shared" si="1"/>
        <v>0</v>
      </c>
      <c r="O35" s="88">
        <f t="shared" si="6"/>
        <v>0</v>
      </c>
      <c r="P35" s="128"/>
      <c r="Q35" s="89" t="str">
        <f t="shared" si="2"/>
        <v/>
      </c>
      <c r="R35" s="90">
        <f t="shared" ref="R35:S35" si="33">K35</f>
        <v>0</v>
      </c>
      <c r="S35" s="90">
        <f t="shared" si="33"/>
        <v>0.33333333333333331</v>
      </c>
      <c r="T35" s="90">
        <f t="shared" si="4"/>
        <v>-0.33333333333333331</v>
      </c>
      <c r="U35" s="91">
        <f t="shared" si="5"/>
        <v>0</v>
      </c>
      <c r="V35" s="90"/>
      <c r="W35" s="1"/>
    </row>
    <row r="36" spans="1:23" ht="12.75" customHeight="1" x14ac:dyDescent="0.2">
      <c r="A36" s="82" t="str">
        <f>Admin2!D151</f>
        <v/>
      </c>
      <c r="B36" s="82" t="str">
        <f>IF(Admin2!E151=0,"",Admin2!E151)</f>
        <v/>
      </c>
      <c r="C36" s="84">
        <f>Admin2!A151</f>
        <v>43980</v>
      </c>
      <c r="D36" s="85" t="str">
        <f>Admin2!B151</f>
        <v>Fredag</v>
      </c>
      <c r="E36" s="123"/>
      <c r="F36" s="124"/>
      <c r="G36" s="125"/>
      <c r="H36" s="126"/>
      <c r="I36" s="125"/>
      <c r="J36" s="124"/>
      <c r="K36" s="86">
        <f t="shared" si="0"/>
        <v>0</v>
      </c>
      <c r="L36" s="126">
        <v>0.33333333333333331</v>
      </c>
      <c r="M36" s="127"/>
      <c r="N36" s="87">
        <f t="shared" si="1"/>
        <v>0</v>
      </c>
      <c r="O36" s="88">
        <f t="shared" si="6"/>
        <v>0</v>
      </c>
      <c r="P36" s="128"/>
      <c r="Q36" s="89" t="str">
        <f t="shared" si="2"/>
        <v/>
      </c>
      <c r="R36" s="90">
        <f t="shared" ref="R36:S36" si="34">K36</f>
        <v>0</v>
      </c>
      <c r="S36" s="90">
        <f t="shared" si="34"/>
        <v>0.33333333333333331</v>
      </c>
      <c r="T36" s="90">
        <f t="shared" si="4"/>
        <v>-0.33333333333333331</v>
      </c>
      <c r="U36" s="91">
        <f t="shared" si="5"/>
        <v>0</v>
      </c>
      <c r="V36" s="90"/>
      <c r="W36" s="1"/>
    </row>
    <row r="37" spans="1:23" ht="12.75" customHeight="1" x14ac:dyDescent="0.2">
      <c r="A37" s="82" t="str">
        <f>Admin2!D152</f>
        <v/>
      </c>
      <c r="B37" s="82" t="str">
        <f>IF(Admin2!E152=0,"",Admin2!E152)</f>
        <v/>
      </c>
      <c r="C37" s="84">
        <f>Admin2!A152</f>
        <v>43981</v>
      </c>
      <c r="D37" s="85" t="str">
        <f>Admin2!B152</f>
        <v>Lördag</v>
      </c>
      <c r="E37" s="119"/>
      <c r="F37" s="120"/>
      <c r="G37" s="121"/>
      <c r="H37" s="122"/>
      <c r="I37" s="121"/>
      <c r="J37" s="120"/>
      <c r="K37" s="86">
        <f t="shared" si="0"/>
        <v>0</v>
      </c>
      <c r="L37" s="122"/>
      <c r="M37" s="127"/>
      <c r="N37" s="87">
        <f t="shared" si="1"/>
        <v>0</v>
      </c>
      <c r="O37" s="88">
        <f t="shared" si="6"/>
        <v>0</v>
      </c>
      <c r="P37" s="128"/>
      <c r="Q37" s="89" t="str">
        <f t="shared" si="2"/>
        <v/>
      </c>
      <c r="R37" s="90">
        <f t="shared" ref="R37:S37" si="35">K37</f>
        <v>0</v>
      </c>
      <c r="S37" s="90">
        <f t="shared" si="35"/>
        <v>0</v>
      </c>
      <c r="T37" s="90">
        <f t="shared" si="4"/>
        <v>0</v>
      </c>
      <c r="U37" s="91">
        <f t="shared" si="5"/>
        <v>0</v>
      </c>
      <c r="V37" s="90"/>
      <c r="W37" s="1"/>
    </row>
    <row r="38" spans="1:23" ht="12.75" customHeight="1" x14ac:dyDescent="0.2">
      <c r="A38" s="82" t="str">
        <f>Admin2!D153</f>
        <v>Pingstdgn</v>
      </c>
      <c r="B38" s="82" t="str">
        <f>IF(Admin2!E153=0,"",Admin2!E153)</f>
        <v/>
      </c>
      <c r="C38" s="84">
        <f>Admin2!A153</f>
        <v>43982</v>
      </c>
      <c r="D38" s="85" t="str">
        <f>Admin2!B153</f>
        <v>Söndag</v>
      </c>
      <c r="E38" s="119"/>
      <c r="F38" s="120"/>
      <c r="G38" s="121"/>
      <c r="H38" s="122"/>
      <c r="I38" s="121"/>
      <c r="J38" s="120"/>
      <c r="K38" s="86">
        <f t="shared" si="0"/>
        <v>0</v>
      </c>
      <c r="L38" s="122"/>
      <c r="M38" s="127"/>
      <c r="N38" s="87">
        <f t="shared" si="1"/>
        <v>0</v>
      </c>
      <c r="O38" s="88">
        <f t="shared" si="6"/>
        <v>0</v>
      </c>
      <c r="P38" s="128"/>
      <c r="Q38" s="89" t="str">
        <f t="shared" si="2"/>
        <v/>
      </c>
      <c r="R38" s="90">
        <f t="shared" ref="R38:S38" si="36">K38</f>
        <v>0</v>
      </c>
      <c r="S38" s="90">
        <f t="shared" si="36"/>
        <v>0</v>
      </c>
      <c r="T38" s="90">
        <f t="shared" si="4"/>
        <v>0</v>
      </c>
      <c r="U38" s="91">
        <f t="shared" si="5"/>
        <v>0</v>
      </c>
      <c r="V38" s="90"/>
      <c r="W38" s="1"/>
    </row>
    <row r="39" spans="1:23" ht="12.75" customHeight="1" x14ac:dyDescent="0.2">
      <c r="A39" s="51"/>
      <c r="B39" s="51"/>
      <c r="C39" s="51"/>
      <c r="D39" s="96" t="s">
        <v>85</v>
      </c>
      <c r="E39" s="56">
        <f>COUNT(L8:L38)</f>
        <v>18</v>
      </c>
      <c r="F39" s="55"/>
      <c r="G39" s="97" t="s">
        <v>86</v>
      </c>
      <c r="H39" s="56">
        <f>COUNTIF(M8:M38,"Sem")</f>
        <v>0</v>
      </c>
      <c r="I39" s="51"/>
      <c r="J39" s="58" t="s">
        <v>87</v>
      </c>
      <c r="K39" s="98">
        <f t="shared" ref="K39:L39" si="37">SUM(K8:K38)</f>
        <v>0</v>
      </c>
      <c r="L39" s="98">
        <f t="shared" si="37"/>
        <v>5.8333333333333321</v>
      </c>
      <c r="M39" s="99"/>
      <c r="N39" s="100" t="s">
        <v>88</v>
      </c>
      <c r="O39" s="1"/>
      <c r="P39" s="1"/>
      <c r="Q39" s="60">
        <f>SUM(Q8:Q38)</f>
        <v>0</v>
      </c>
      <c r="R39" s="1"/>
      <c r="S39" s="1"/>
      <c r="T39" s="1"/>
      <c r="U39" s="1"/>
      <c r="V39" s="1"/>
      <c r="W39" s="1"/>
    </row>
    <row r="40" spans="1:23" ht="12.75" customHeight="1" x14ac:dyDescent="0.2">
      <c r="A40" s="51"/>
      <c r="B40" s="51"/>
      <c r="C40" s="51"/>
      <c r="D40" s="51"/>
      <c r="E40" s="55"/>
      <c r="F40" s="55"/>
      <c r="G40" s="55"/>
      <c r="H40" s="55"/>
      <c r="I40" s="1"/>
      <c r="J40" s="58" t="s">
        <v>89</v>
      </c>
      <c r="K40" s="101">
        <f>SUM(Uppstart!C14)</f>
        <v>1</v>
      </c>
      <c r="L40" s="102">
        <f>SUM(Uppstart!E14)</f>
        <v>5.833333333333333</v>
      </c>
      <c r="M40" s="56"/>
      <c r="N40" s="60">
        <f>SUM(N8:N38)</f>
        <v>0</v>
      </c>
      <c r="O40" s="1"/>
      <c r="P40" s="1"/>
      <c r="Q40" s="1"/>
      <c r="R40" s="1"/>
      <c r="S40" s="1"/>
      <c r="T40" s="1"/>
      <c r="U40" s="1"/>
      <c r="V40" s="1"/>
      <c r="W40" s="1"/>
    </row>
  </sheetData>
  <sheetProtection algorithmName="SHA-512" hashValue="8/uJtgkwtiNy70NK6EYfh9DKccKJigl67WKB++ZB/Wr9PZI31t0BK9IshYDyMflUKMp8MRVSl7Ox8+U24ZZ7rQ==" saltValue="HrERttE+ui4DfuqUCE4Uhg==" spinCount="100000" sheet="1" selectLockedCells="1"/>
  <mergeCells count="7">
    <mergeCell ref="A7:M7"/>
    <mergeCell ref="I1:L1"/>
    <mergeCell ref="M1:O1"/>
    <mergeCell ref="I2:O2"/>
    <mergeCell ref="A4:D4"/>
    <mergeCell ref="G4:K4"/>
    <mergeCell ref="E5:K5"/>
  </mergeCells>
  <conditionalFormatting sqref="E13">
    <cfRule type="cellIs" dxfId="60" priority="4" operator="equal">
      <formula>$D$13</formula>
    </cfRule>
  </conditionalFormatting>
  <conditionalFormatting sqref="D8:D38">
    <cfRule type="cellIs" dxfId="59" priority="5" operator="equal">
      <formula>"Lördag"</formula>
    </cfRule>
  </conditionalFormatting>
  <conditionalFormatting sqref="D8:D38">
    <cfRule type="cellIs" dxfId="58" priority="6" operator="equal">
      <formula>"Söndag"</formula>
    </cfRule>
  </conditionalFormatting>
  <conditionalFormatting sqref="A8:B38">
    <cfRule type="cellIs" dxfId="57" priority="7" operator="equal">
      <formula>"Halvdag"</formula>
    </cfRule>
  </conditionalFormatting>
  <conditionalFormatting sqref="F13">
    <cfRule type="cellIs" dxfId="56" priority="8" operator="equal">
      <formula>$D$13</formula>
    </cfRule>
  </conditionalFormatting>
  <conditionalFormatting sqref="G13">
    <cfRule type="cellIs" dxfId="55" priority="9" operator="equal">
      <formula>$D$13</formula>
    </cfRule>
  </conditionalFormatting>
  <conditionalFormatting sqref="E11">
    <cfRule type="cellIs" dxfId="54" priority="1" operator="equal">
      <formula>$D$13</formula>
    </cfRule>
  </conditionalFormatting>
  <conditionalFormatting sqref="F11">
    <cfRule type="cellIs" dxfId="53" priority="2" operator="equal">
      <formula>$D$13</formula>
    </cfRule>
  </conditionalFormatting>
  <conditionalFormatting sqref="G11">
    <cfRule type="cellIs" dxfId="52" priority="3" operator="equal">
      <formula>$D$13</formula>
    </cfRule>
  </conditionalFormatting>
  <dataValidations count="1">
    <dataValidation type="list" allowBlank="1" showInputMessage="1" showErrorMessage="1" prompt="Valbart" sqref="M8:M38" xr:uid="{00000000-0002-0000-0700-000000000000}">
      <formula1>$W$7:$W$11</formula1>
    </dataValidation>
  </dataValidations>
  <hyperlinks>
    <hyperlink ref="Q1" r:id="rId1" xr:uid="{D1624DF3-777A-472E-980E-76789E51E029}"/>
  </hyperlinks>
  <pageMargins left="0.47244094488188981" right="0.31496062992125984" top="0.65" bottom="0.51181102362204722" header="0.3" footer="0"/>
  <pageSetup paperSize="9" scale="95" orientation="landscape" r:id="rId2"/>
  <headerFooter>
    <oddHeader>&amp;C&amp;F</oddHeader>
    <oddFooter>&amp;CSidan &amp;P av</oddFooter>
  </headerFooter>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39"/>
  <sheetViews>
    <sheetView showGridLines="0" workbookViewId="0">
      <pane ySplit="7" topLeftCell="A8" activePane="bottomLeft" state="frozen"/>
      <selection activeCell="E41" sqref="E41"/>
      <selection pane="bottomLeft" activeCell="E8" sqref="E8"/>
    </sheetView>
  </sheetViews>
  <sheetFormatPr defaultColWidth="14.42578125" defaultRowHeight="15" customHeight="1" x14ac:dyDescent="0.2"/>
  <cols>
    <col min="1" max="1" width="8.42578125"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1"/>
      <c r="C1" s="51"/>
      <c r="D1" s="51"/>
      <c r="E1" s="1"/>
      <c r="F1" s="1"/>
      <c r="G1" s="1"/>
      <c r="H1" s="1"/>
      <c r="I1" s="194" t="str">
        <f>Uppstart!B15</f>
        <v>Juni</v>
      </c>
      <c r="J1" s="173"/>
      <c r="K1" s="173"/>
      <c r="L1" s="173"/>
      <c r="M1" s="193">
        <f>YEAR(C8)</f>
        <v>2020</v>
      </c>
      <c r="N1" s="173"/>
      <c r="O1" s="173"/>
      <c r="P1" s="1"/>
      <c r="Q1" s="153" t="s">
        <v>219</v>
      </c>
      <c r="R1" s="1"/>
      <c r="S1" s="1"/>
      <c r="T1" s="1"/>
      <c r="U1" s="1"/>
      <c r="V1" s="1"/>
      <c r="W1" s="1"/>
    </row>
    <row r="2" spans="1:23" ht="14.25" customHeight="1" x14ac:dyDescent="0.2">
      <c r="A2" s="51"/>
      <c r="B2" s="51"/>
      <c r="C2" s="51"/>
      <c r="D2" s="51"/>
      <c r="E2" s="1"/>
      <c r="F2" s="1"/>
      <c r="G2" s="1"/>
      <c r="H2" s="1"/>
      <c r="I2" s="195" t="s">
        <v>49</v>
      </c>
      <c r="J2" s="173"/>
      <c r="K2" s="173"/>
      <c r="L2" s="173"/>
      <c r="M2" s="173"/>
      <c r="N2" s="173"/>
      <c r="O2" s="173"/>
      <c r="P2" s="1"/>
      <c r="Q2" s="1"/>
      <c r="R2" s="1"/>
      <c r="S2" s="1"/>
      <c r="T2" s="1"/>
      <c r="U2" s="1"/>
      <c r="V2" s="1"/>
      <c r="W2" s="1"/>
    </row>
    <row r="3" spans="1:23" ht="14.25" customHeight="1" x14ac:dyDescent="0.2">
      <c r="A3" s="54"/>
      <c r="B3" s="54"/>
      <c r="C3" s="51"/>
      <c r="D3" s="51"/>
      <c r="E3" s="1"/>
      <c r="F3" s="1"/>
      <c r="G3" s="1"/>
      <c r="H3" s="1"/>
      <c r="I3" s="1"/>
      <c r="J3" s="1"/>
      <c r="K3" s="55"/>
      <c r="L3" s="1"/>
      <c r="M3" s="56"/>
      <c r="N3" s="56"/>
      <c r="O3" s="1"/>
      <c r="P3" s="1"/>
      <c r="Q3" s="1"/>
      <c r="R3" s="1"/>
      <c r="S3" s="1"/>
      <c r="T3" s="1"/>
      <c r="U3" s="1"/>
      <c r="V3" s="1"/>
      <c r="W3" s="1"/>
    </row>
    <row r="4" spans="1:23" ht="12.75" customHeight="1" x14ac:dyDescent="0.2">
      <c r="A4" s="196"/>
      <c r="B4" s="173"/>
      <c r="C4" s="173"/>
      <c r="D4" s="173"/>
      <c r="E4" s="57"/>
      <c r="F4" s="58" t="s">
        <v>50</v>
      </c>
      <c r="G4" s="192" t="str">
        <f>IF(Uppstart!C6&gt;"",Uppstart!C6,"Skriv in ditt namn på uppstartsfliken")</f>
        <v>Skriv ditt namn på uppstartsfliken</v>
      </c>
      <c r="H4" s="173"/>
      <c r="I4" s="173"/>
      <c r="J4" s="173"/>
      <c r="K4" s="173"/>
      <c r="L4" s="59"/>
      <c r="M4" s="56"/>
      <c r="N4" s="56"/>
      <c r="O4" s="1"/>
      <c r="P4" s="1"/>
      <c r="Q4" s="1"/>
      <c r="R4" s="1"/>
      <c r="S4" s="1"/>
      <c r="T4" s="1"/>
      <c r="U4" s="1"/>
      <c r="V4" s="1"/>
      <c r="W4" s="1"/>
    </row>
    <row r="5" spans="1:23" ht="12.75" customHeight="1" x14ac:dyDescent="0.2">
      <c r="A5" s="57"/>
      <c r="B5" s="57"/>
      <c r="C5" s="57"/>
      <c r="D5" s="57"/>
      <c r="E5" s="191" t="s">
        <v>51</v>
      </c>
      <c r="F5" s="161"/>
      <c r="G5" s="161"/>
      <c r="H5" s="161"/>
      <c r="I5" s="161"/>
      <c r="J5" s="161"/>
      <c r="K5" s="161"/>
      <c r="L5" s="59"/>
      <c r="M5" s="56"/>
      <c r="N5" s="61" t="s">
        <v>92</v>
      </c>
      <c r="O5" s="60">
        <f>SUM(Maj!O38)</f>
        <v>0</v>
      </c>
      <c r="P5" s="1"/>
      <c r="Q5" s="1"/>
      <c r="R5" s="62">
        <v>24</v>
      </c>
      <c r="S5" s="62" t="s">
        <v>54</v>
      </c>
      <c r="T5" s="62" t="s">
        <v>55</v>
      </c>
      <c r="U5" s="63"/>
      <c r="V5" s="64"/>
      <c r="W5" s="65"/>
    </row>
    <row r="6" spans="1:23" ht="26.25" customHeight="1" x14ac:dyDescent="0.2">
      <c r="A6" s="66" t="s">
        <v>56</v>
      </c>
      <c r="B6" s="66" t="s">
        <v>57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88" t="s">
        <v>75</v>
      </c>
      <c r="B7" s="189"/>
      <c r="C7" s="189"/>
      <c r="D7" s="189"/>
      <c r="E7" s="189"/>
      <c r="F7" s="189"/>
      <c r="G7" s="189"/>
      <c r="H7" s="189"/>
      <c r="I7" s="189"/>
      <c r="J7" s="189"/>
      <c r="K7" s="189"/>
      <c r="L7" s="189"/>
      <c r="M7" s="190"/>
      <c r="N7" s="80" t="s">
        <v>76</v>
      </c>
      <c r="O7" s="80" t="s">
        <v>76</v>
      </c>
      <c r="P7" s="66"/>
      <c r="Q7" s="66" t="s">
        <v>76</v>
      </c>
      <c r="R7" s="79" t="s">
        <v>77</v>
      </c>
      <c r="S7" s="79" t="s">
        <v>78</v>
      </c>
      <c r="T7" s="79" t="s">
        <v>79</v>
      </c>
      <c r="U7" s="66"/>
      <c r="V7" s="79"/>
      <c r="W7" s="81"/>
    </row>
    <row r="8" spans="1:23" ht="12.75" customHeight="1" x14ac:dyDescent="0.2">
      <c r="A8" s="82" t="str">
        <f>Admin2!D154</f>
        <v/>
      </c>
      <c r="B8" s="82" t="str">
        <f>IF(Admin2!E154=0,"",Admin2!E154)</f>
        <v>v 23</v>
      </c>
      <c r="C8" s="84">
        <f>Admin2!A154</f>
        <v>43983</v>
      </c>
      <c r="D8" s="85" t="str">
        <f>Admin2!B154</f>
        <v>Måndag</v>
      </c>
      <c r="E8" s="123"/>
      <c r="F8" s="124"/>
      <c r="G8" s="125"/>
      <c r="H8" s="126"/>
      <c r="I8" s="125"/>
      <c r="J8" s="124"/>
      <c r="K8" s="86">
        <f t="shared" ref="K8:K37" si="0">IFERROR(F8-E8+H8-G8+J8-I8,"Tag bort blanksteg")</f>
        <v>0</v>
      </c>
      <c r="L8" s="126">
        <v>0.33333333333333331</v>
      </c>
      <c r="M8" s="127"/>
      <c r="N8" s="87">
        <f t="shared" ref="N8:N37"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28"/>
      <c r="Q8" s="89" t="str">
        <f t="shared" ref="Q8:Q37" si="2">IF(M8="Sem","",IF(M8="","",IF(L8-K8&gt;0,(L8-K8)/$T$6,0)))</f>
        <v/>
      </c>
      <c r="R8" s="90">
        <f t="shared" ref="R8:S8" si="3">K8</f>
        <v>0</v>
      </c>
      <c r="S8" s="90">
        <f t="shared" si="3"/>
        <v>0.33333333333333331</v>
      </c>
      <c r="T8" s="90">
        <f t="shared" ref="T8:T37" si="4">R8-S8</f>
        <v>-0.33333333333333331</v>
      </c>
      <c r="U8" s="91">
        <f t="shared" ref="U8:U37" si="5">IF(M8="",0,IF(M8="Sem",IF(L8="",7,IF(K8=0,2,5)),IF(L8="",8,IF(S8-R8&lt;0,6,1))))</f>
        <v>0</v>
      </c>
      <c r="V8" s="91"/>
      <c r="W8" s="92" t="s">
        <v>80</v>
      </c>
    </row>
    <row r="9" spans="1:23" ht="12.75" customHeight="1" x14ac:dyDescent="0.2">
      <c r="A9" s="82" t="str">
        <f>Admin2!D155</f>
        <v/>
      </c>
      <c r="B9" s="82" t="str">
        <f>IF(Admin2!E155=0,"",Admin2!E155)</f>
        <v/>
      </c>
      <c r="C9" s="84">
        <f>Admin2!A155</f>
        <v>43984</v>
      </c>
      <c r="D9" s="85" t="str">
        <f>Admin2!B155</f>
        <v>Tisdag</v>
      </c>
      <c r="E9" s="123"/>
      <c r="F9" s="124"/>
      <c r="G9" s="125"/>
      <c r="H9" s="126"/>
      <c r="I9" s="125"/>
      <c r="J9" s="124"/>
      <c r="K9" s="86">
        <f t="shared" si="0"/>
        <v>0</v>
      </c>
      <c r="L9" s="126">
        <v>0.33333333333333331</v>
      </c>
      <c r="M9" s="127"/>
      <c r="N9" s="87">
        <f t="shared" si="1"/>
        <v>0</v>
      </c>
      <c r="O9" s="88">
        <f t="shared" ref="O9:O37" si="6">IFERROR(IF(N9="      Fel1","Semester - tag bort den registrerade arbetstiden!",IF(N9="      Fel2","Tag bort frånvaro-kod, du har har arbetat full tid!",IF(N9="      Fel3","Ingen arbetsdag, tag bort frånvarokod Sem!",IF(N9="      Fel4","Ingen arbetsdag, tag bort frånvarokoden!",O8+N9)))),0)</f>
        <v>0</v>
      </c>
      <c r="P9" s="128"/>
      <c r="Q9" s="89" t="str">
        <f t="shared" si="2"/>
        <v/>
      </c>
      <c r="R9" s="90">
        <f t="shared" ref="R9:S9" si="7">K9</f>
        <v>0</v>
      </c>
      <c r="S9" s="90">
        <f t="shared" si="7"/>
        <v>0.33333333333333331</v>
      </c>
      <c r="T9" s="90">
        <f t="shared" si="4"/>
        <v>-0.33333333333333331</v>
      </c>
      <c r="U9" s="91">
        <f t="shared" si="5"/>
        <v>0</v>
      </c>
      <c r="V9" s="91"/>
      <c r="W9" s="93" t="s">
        <v>81</v>
      </c>
    </row>
    <row r="10" spans="1:23" ht="12.75" customHeight="1" x14ac:dyDescent="0.2">
      <c r="A10" s="82" t="str">
        <f>Admin2!D156</f>
        <v/>
      </c>
      <c r="B10" s="82" t="str">
        <f>IF(Admin2!E156=0,"",Admin2!E156)</f>
        <v/>
      </c>
      <c r="C10" s="84">
        <f>Admin2!A156</f>
        <v>43985</v>
      </c>
      <c r="D10" s="85" t="str">
        <f>Admin2!B156</f>
        <v>Onsdag</v>
      </c>
      <c r="E10" s="123"/>
      <c r="F10" s="124"/>
      <c r="G10" s="125"/>
      <c r="H10" s="126"/>
      <c r="I10" s="125"/>
      <c r="J10" s="124"/>
      <c r="K10" s="86">
        <f t="shared" si="0"/>
        <v>0</v>
      </c>
      <c r="L10" s="126">
        <v>0.33333333333333331</v>
      </c>
      <c r="M10" s="127"/>
      <c r="N10" s="87">
        <f t="shared" si="1"/>
        <v>0</v>
      </c>
      <c r="O10" s="88">
        <f t="shared" si="6"/>
        <v>0</v>
      </c>
      <c r="P10" s="128"/>
      <c r="Q10" s="89" t="str">
        <f t="shared" si="2"/>
        <v/>
      </c>
      <c r="R10" s="90">
        <f t="shared" ref="R10:S10" si="8">K10</f>
        <v>0</v>
      </c>
      <c r="S10" s="90">
        <f t="shared" si="8"/>
        <v>0.33333333333333331</v>
      </c>
      <c r="T10" s="90">
        <f t="shared" si="4"/>
        <v>-0.33333333333333331</v>
      </c>
      <c r="U10" s="91">
        <f t="shared" si="5"/>
        <v>0</v>
      </c>
      <c r="V10" s="91"/>
      <c r="W10" s="93" t="s">
        <v>82</v>
      </c>
    </row>
    <row r="11" spans="1:23" ht="12.75" customHeight="1" x14ac:dyDescent="0.2">
      <c r="A11" s="82" t="str">
        <f>Admin2!D157</f>
        <v/>
      </c>
      <c r="B11" s="82" t="str">
        <f>IF(Admin2!E157=0,"",Admin2!E157)</f>
        <v/>
      </c>
      <c r="C11" s="84">
        <f>Admin2!A157</f>
        <v>43986</v>
      </c>
      <c r="D11" s="85" t="str">
        <f>Admin2!B157</f>
        <v>Torsdag</v>
      </c>
      <c r="E11" s="123"/>
      <c r="F11" s="124"/>
      <c r="G11" s="125"/>
      <c r="H11" s="126"/>
      <c r="I11" s="125"/>
      <c r="J11" s="124"/>
      <c r="K11" s="86">
        <f t="shared" si="0"/>
        <v>0</v>
      </c>
      <c r="L11" s="126">
        <v>0.33333333333333331</v>
      </c>
      <c r="M11" s="127"/>
      <c r="N11" s="87">
        <f t="shared" si="1"/>
        <v>0</v>
      </c>
      <c r="O11" s="88">
        <f t="shared" si="6"/>
        <v>0</v>
      </c>
      <c r="P11" s="128"/>
      <c r="Q11" s="89" t="str">
        <f t="shared" si="2"/>
        <v/>
      </c>
      <c r="R11" s="90">
        <f t="shared" ref="R11:S11" si="9">K11</f>
        <v>0</v>
      </c>
      <c r="S11" s="90">
        <f t="shared" si="9"/>
        <v>0.33333333333333331</v>
      </c>
      <c r="T11" s="90">
        <f t="shared" si="4"/>
        <v>-0.33333333333333331</v>
      </c>
      <c r="U11" s="91">
        <f t="shared" si="5"/>
        <v>0</v>
      </c>
      <c r="V11" s="91"/>
      <c r="W11" s="93" t="s">
        <v>83</v>
      </c>
    </row>
    <row r="12" spans="1:23" ht="12.75" customHeight="1" x14ac:dyDescent="0.2">
      <c r="A12" s="82" t="str">
        <f>Admin2!D158</f>
        <v/>
      </c>
      <c r="B12" s="82" t="str">
        <f>IF(Admin2!E158=0,"",Admin2!E158)</f>
        <v/>
      </c>
      <c r="C12" s="84">
        <f>Admin2!A158</f>
        <v>43987</v>
      </c>
      <c r="D12" s="85" t="str">
        <f>Admin2!B158</f>
        <v>Fredag</v>
      </c>
      <c r="E12" s="123"/>
      <c r="F12" s="124"/>
      <c r="G12" s="125"/>
      <c r="H12" s="126"/>
      <c r="I12" s="125"/>
      <c r="J12" s="124"/>
      <c r="K12" s="86">
        <f t="shared" si="0"/>
        <v>0</v>
      </c>
      <c r="L12" s="126">
        <v>0.33333333333333331</v>
      </c>
      <c r="M12" s="127"/>
      <c r="N12" s="87">
        <f t="shared" si="1"/>
        <v>0</v>
      </c>
      <c r="O12" s="88">
        <f t="shared" si="6"/>
        <v>0</v>
      </c>
      <c r="P12" s="128"/>
      <c r="Q12" s="89" t="str">
        <f t="shared" si="2"/>
        <v/>
      </c>
      <c r="R12" s="90">
        <f t="shared" ref="R12:S12" si="10">K12</f>
        <v>0</v>
      </c>
      <c r="S12" s="90">
        <f t="shared" si="10"/>
        <v>0.33333333333333331</v>
      </c>
      <c r="T12" s="90">
        <f t="shared" si="4"/>
        <v>-0.33333333333333331</v>
      </c>
      <c r="U12" s="91">
        <f t="shared" si="5"/>
        <v>0</v>
      </c>
      <c r="V12" s="91"/>
      <c r="W12" s="94"/>
    </row>
    <row r="13" spans="1:23" ht="12.75" customHeight="1" x14ac:dyDescent="0.2">
      <c r="A13" s="82" t="str">
        <f>Admin2!D159</f>
        <v>Nationaldag</v>
      </c>
      <c r="B13" s="82" t="str">
        <f>IF(Admin2!E159=0,"",Admin2!E159)</f>
        <v/>
      </c>
      <c r="C13" s="84">
        <f>Admin2!A159</f>
        <v>43988</v>
      </c>
      <c r="D13" s="85" t="str">
        <f>Admin2!B159</f>
        <v>Lördag</v>
      </c>
      <c r="E13" s="119"/>
      <c r="F13" s="120"/>
      <c r="G13" s="121"/>
      <c r="H13" s="122"/>
      <c r="I13" s="121"/>
      <c r="J13" s="120"/>
      <c r="K13" s="86">
        <f t="shared" si="0"/>
        <v>0</v>
      </c>
      <c r="L13" s="122"/>
      <c r="M13" s="127"/>
      <c r="N13" s="87">
        <f t="shared" si="1"/>
        <v>0</v>
      </c>
      <c r="O13" s="88">
        <f t="shared" si="6"/>
        <v>0</v>
      </c>
      <c r="P13" s="128"/>
      <c r="Q13" s="89" t="str">
        <f t="shared" si="2"/>
        <v/>
      </c>
      <c r="R13" s="90">
        <f t="shared" ref="R13:S13" si="11">K13</f>
        <v>0</v>
      </c>
      <c r="S13" s="90">
        <f t="shared" si="11"/>
        <v>0</v>
      </c>
      <c r="T13" s="90">
        <f t="shared" si="4"/>
        <v>0</v>
      </c>
      <c r="U13" s="91">
        <f t="shared" si="5"/>
        <v>0</v>
      </c>
      <c r="V13" s="91"/>
      <c r="W13" s="1"/>
    </row>
    <row r="14" spans="1:23" ht="12.75" customHeight="1" x14ac:dyDescent="0.2">
      <c r="A14" s="82" t="str">
        <f>Admin2!D160</f>
        <v/>
      </c>
      <c r="B14" s="82" t="str">
        <f>IF(Admin2!E160=0,"",Admin2!E160)</f>
        <v/>
      </c>
      <c r="C14" s="84">
        <f>Admin2!A160</f>
        <v>43989</v>
      </c>
      <c r="D14" s="85" t="str">
        <f>Admin2!B160</f>
        <v>Söndag</v>
      </c>
      <c r="E14" s="119"/>
      <c r="F14" s="120"/>
      <c r="G14" s="121"/>
      <c r="H14" s="122"/>
      <c r="I14" s="121"/>
      <c r="J14" s="120"/>
      <c r="K14" s="86">
        <f t="shared" si="0"/>
        <v>0</v>
      </c>
      <c r="L14" s="122"/>
      <c r="M14" s="127"/>
      <c r="N14" s="87">
        <f t="shared" si="1"/>
        <v>0</v>
      </c>
      <c r="O14" s="88">
        <f t="shared" si="6"/>
        <v>0</v>
      </c>
      <c r="P14" s="128"/>
      <c r="Q14" s="89" t="str">
        <f t="shared" si="2"/>
        <v/>
      </c>
      <c r="R14" s="90">
        <f t="shared" ref="R14:S14" si="12">K14</f>
        <v>0</v>
      </c>
      <c r="S14" s="90">
        <f t="shared" si="12"/>
        <v>0</v>
      </c>
      <c r="T14" s="90">
        <f t="shared" si="4"/>
        <v>0</v>
      </c>
      <c r="U14" s="91">
        <f t="shared" si="5"/>
        <v>0</v>
      </c>
      <c r="V14" s="91"/>
      <c r="W14" s="95"/>
    </row>
    <row r="15" spans="1:23" ht="12.75" customHeight="1" x14ac:dyDescent="0.2">
      <c r="A15" s="82" t="str">
        <f>Admin2!D161</f>
        <v/>
      </c>
      <c r="B15" s="82" t="str">
        <f>IF(Admin2!E161=0,"",Admin2!E161)</f>
        <v>v 24</v>
      </c>
      <c r="C15" s="84">
        <f>Admin2!A161</f>
        <v>43990</v>
      </c>
      <c r="D15" s="85" t="str">
        <f>Admin2!B161</f>
        <v>Måndag</v>
      </c>
      <c r="E15" s="123"/>
      <c r="F15" s="124"/>
      <c r="G15" s="125"/>
      <c r="H15" s="126"/>
      <c r="I15" s="125"/>
      <c r="J15" s="124"/>
      <c r="K15" s="86">
        <f t="shared" si="0"/>
        <v>0</v>
      </c>
      <c r="L15" s="126">
        <v>0.33333333333333331</v>
      </c>
      <c r="M15" s="127"/>
      <c r="N15" s="87">
        <f t="shared" si="1"/>
        <v>0</v>
      </c>
      <c r="O15" s="88">
        <f t="shared" si="6"/>
        <v>0</v>
      </c>
      <c r="P15" s="128"/>
      <c r="Q15" s="89" t="str">
        <f t="shared" si="2"/>
        <v/>
      </c>
      <c r="R15" s="90">
        <f t="shared" ref="R15:S15" si="13">K15</f>
        <v>0</v>
      </c>
      <c r="S15" s="90">
        <f t="shared" si="13"/>
        <v>0.33333333333333331</v>
      </c>
      <c r="T15" s="90">
        <f t="shared" si="4"/>
        <v>-0.33333333333333331</v>
      </c>
      <c r="U15" s="91">
        <f t="shared" si="5"/>
        <v>0</v>
      </c>
      <c r="V15" s="91"/>
      <c r="W15" s="1"/>
    </row>
    <row r="16" spans="1:23" ht="12.75" customHeight="1" x14ac:dyDescent="0.2">
      <c r="A16" s="82" t="str">
        <f>Admin2!D162</f>
        <v/>
      </c>
      <c r="B16" s="82" t="str">
        <f>IF(Admin2!E162=0,"",Admin2!E162)</f>
        <v/>
      </c>
      <c r="C16" s="84">
        <f>Admin2!A162</f>
        <v>43991</v>
      </c>
      <c r="D16" s="85" t="str">
        <f>Admin2!B162</f>
        <v>Tisdag</v>
      </c>
      <c r="E16" s="123"/>
      <c r="F16" s="124"/>
      <c r="G16" s="125"/>
      <c r="H16" s="126"/>
      <c r="I16" s="125"/>
      <c r="J16" s="124"/>
      <c r="K16" s="86">
        <f t="shared" si="0"/>
        <v>0</v>
      </c>
      <c r="L16" s="126">
        <v>0.33333333333333331</v>
      </c>
      <c r="M16" s="127"/>
      <c r="N16" s="87">
        <f t="shared" si="1"/>
        <v>0</v>
      </c>
      <c r="O16" s="88">
        <f t="shared" si="6"/>
        <v>0</v>
      </c>
      <c r="P16" s="128"/>
      <c r="Q16" s="89" t="str">
        <f t="shared" si="2"/>
        <v/>
      </c>
      <c r="R16" s="90">
        <f t="shared" ref="R16:S16" si="14">K16</f>
        <v>0</v>
      </c>
      <c r="S16" s="90">
        <f t="shared" si="14"/>
        <v>0.33333333333333331</v>
      </c>
      <c r="T16" s="90">
        <f t="shared" si="4"/>
        <v>-0.33333333333333331</v>
      </c>
      <c r="U16" s="91">
        <f t="shared" si="5"/>
        <v>0</v>
      </c>
      <c r="V16" s="91"/>
      <c r="W16" s="1"/>
    </row>
    <row r="17" spans="1:23" ht="12.75" customHeight="1" x14ac:dyDescent="0.2">
      <c r="A17" s="82" t="str">
        <f>Admin2!D163</f>
        <v/>
      </c>
      <c r="B17" s="82" t="str">
        <f>IF(Admin2!E163=0,"",Admin2!E163)</f>
        <v/>
      </c>
      <c r="C17" s="84">
        <f>Admin2!A163</f>
        <v>43992</v>
      </c>
      <c r="D17" s="85" t="str">
        <f>Admin2!B163</f>
        <v>Onsdag</v>
      </c>
      <c r="E17" s="123"/>
      <c r="F17" s="124"/>
      <c r="G17" s="125"/>
      <c r="H17" s="126"/>
      <c r="I17" s="125"/>
      <c r="J17" s="124"/>
      <c r="K17" s="86">
        <f t="shared" si="0"/>
        <v>0</v>
      </c>
      <c r="L17" s="126">
        <v>0.33333333333333331</v>
      </c>
      <c r="M17" s="127"/>
      <c r="N17" s="87">
        <f t="shared" si="1"/>
        <v>0</v>
      </c>
      <c r="O17" s="88">
        <f t="shared" si="6"/>
        <v>0</v>
      </c>
      <c r="P17" s="128"/>
      <c r="Q17" s="89" t="str">
        <f t="shared" si="2"/>
        <v/>
      </c>
      <c r="R17" s="90">
        <f t="shared" ref="R17:S17" si="15">K17</f>
        <v>0</v>
      </c>
      <c r="S17" s="90">
        <f t="shared" si="15"/>
        <v>0.33333333333333331</v>
      </c>
      <c r="T17" s="90">
        <f t="shared" si="4"/>
        <v>-0.33333333333333331</v>
      </c>
      <c r="U17" s="91">
        <f t="shared" si="5"/>
        <v>0</v>
      </c>
      <c r="V17" s="91"/>
      <c r="W17" s="1"/>
    </row>
    <row r="18" spans="1:23" ht="12.75" customHeight="1" x14ac:dyDescent="0.2">
      <c r="A18" s="82" t="str">
        <f>Admin2!D164</f>
        <v/>
      </c>
      <c r="B18" s="82" t="str">
        <f>IF(Admin2!E164=0,"",Admin2!E164)</f>
        <v/>
      </c>
      <c r="C18" s="84">
        <f>Admin2!A164</f>
        <v>43993</v>
      </c>
      <c r="D18" s="85" t="str">
        <f>Admin2!B164</f>
        <v>Torsdag</v>
      </c>
      <c r="E18" s="123"/>
      <c r="F18" s="124"/>
      <c r="G18" s="125"/>
      <c r="H18" s="126"/>
      <c r="I18" s="125"/>
      <c r="J18" s="124"/>
      <c r="K18" s="86">
        <f t="shared" si="0"/>
        <v>0</v>
      </c>
      <c r="L18" s="126">
        <v>0.33333333333333331</v>
      </c>
      <c r="M18" s="127"/>
      <c r="N18" s="87">
        <f t="shared" si="1"/>
        <v>0</v>
      </c>
      <c r="O18" s="88">
        <f t="shared" si="6"/>
        <v>0</v>
      </c>
      <c r="P18" s="128"/>
      <c r="Q18" s="89" t="str">
        <f t="shared" si="2"/>
        <v/>
      </c>
      <c r="R18" s="90">
        <f t="shared" ref="R18:S18" si="16">K18</f>
        <v>0</v>
      </c>
      <c r="S18" s="90">
        <f t="shared" si="16"/>
        <v>0.33333333333333331</v>
      </c>
      <c r="T18" s="90">
        <f t="shared" si="4"/>
        <v>-0.33333333333333331</v>
      </c>
      <c r="U18" s="91">
        <f t="shared" si="5"/>
        <v>0</v>
      </c>
      <c r="V18" s="91"/>
      <c r="W18" s="1"/>
    </row>
    <row r="19" spans="1:23" ht="12.75" customHeight="1" x14ac:dyDescent="0.2">
      <c r="A19" s="82" t="str">
        <f>Admin2!D165</f>
        <v/>
      </c>
      <c r="B19" s="82" t="str">
        <f>IF(Admin2!E165=0,"",Admin2!E165)</f>
        <v/>
      </c>
      <c r="C19" s="84">
        <f>Admin2!A165</f>
        <v>43994</v>
      </c>
      <c r="D19" s="85" t="str">
        <f>Admin2!B165</f>
        <v>Fredag</v>
      </c>
      <c r="E19" s="123"/>
      <c r="F19" s="124"/>
      <c r="G19" s="125"/>
      <c r="H19" s="126"/>
      <c r="I19" s="125"/>
      <c r="J19" s="124"/>
      <c r="K19" s="86">
        <f t="shared" si="0"/>
        <v>0</v>
      </c>
      <c r="L19" s="126">
        <v>0.33333333333333331</v>
      </c>
      <c r="M19" s="127"/>
      <c r="N19" s="87">
        <f t="shared" si="1"/>
        <v>0</v>
      </c>
      <c r="O19" s="88">
        <f t="shared" si="6"/>
        <v>0</v>
      </c>
      <c r="P19" s="128"/>
      <c r="Q19" s="89" t="str">
        <f t="shared" si="2"/>
        <v/>
      </c>
      <c r="R19" s="90">
        <f t="shared" ref="R19:S19" si="17">K19</f>
        <v>0</v>
      </c>
      <c r="S19" s="90">
        <f t="shared" si="17"/>
        <v>0.33333333333333331</v>
      </c>
      <c r="T19" s="90">
        <f t="shared" si="4"/>
        <v>-0.33333333333333331</v>
      </c>
      <c r="U19" s="91">
        <f t="shared" si="5"/>
        <v>0</v>
      </c>
      <c r="V19" s="91"/>
      <c r="W19" s="1"/>
    </row>
    <row r="20" spans="1:23" ht="12.75" customHeight="1" x14ac:dyDescent="0.2">
      <c r="A20" s="82" t="str">
        <f>Admin2!D166</f>
        <v/>
      </c>
      <c r="B20" s="82" t="str">
        <f>IF(Admin2!E166=0,"",Admin2!E166)</f>
        <v/>
      </c>
      <c r="C20" s="84">
        <f>Admin2!A166</f>
        <v>43995</v>
      </c>
      <c r="D20" s="85" t="str">
        <f>Admin2!B166</f>
        <v>Lördag</v>
      </c>
      <c r="E20" s="119"/>
      <c r="F20" s="120"/>
      <c r="G20" s="121"/>
      <c r="H20" s="122"/>
      <c r="I20" s="121"/>
      <c r="J20" s="120"/>
      <c r="K20" s="86">
        <f t="shared" si="0"/>
        <v>0</v>
      </c>
      <c r="L20" s="122"/>
      <c r="M20" s="127"/>
      <c r="N20" s="87">
        <f t="shared" si="1"/>
        <v>0</v>
      </c>
      <c r="O20" s="88">
        <f t="shared" si="6"/>
        <v>0</v>
      </c>
      <c r="P20" s="128"/>
      <c r="Q20" s="89" t="str">
        <f t="shared" si="2"/>
        <v/>
      </c>
      <c r="R20" s="90">
        <f t="shared" ref="R20:S20" si="18">K20</f>
        <v>0</v>
      </c>
      <c r="S20" s="90">
        <f t="shared" si="18"/>
        <v>0</v>
      </c>
      <c r="T20" s="90">
        <f t="shared" si="4"/>
        <v>0</v>
      </c>
      <c r="U20" s="91">
        <f t="shared" si="5"/>
        <v>0</v>
      </c>
      <c r="V20" s="91"/>
      <c r="W20" s="1"/>
    </row>
    <row r="21" spans="1:23" ht="12.75" customHeight="1" x14ac:dyDescent="0.2">
      <c r="A21" s="82" t="str">
        <f>Admin2!D167</f>
        <v/>
      </c>
      <c r="B21" s="82" t="str">
        <f>IF(Admin2!E167=0,"",Admin2!E167)</f>
        <v/>
      </c>
      <c r="C21" s="84">
        <f>Admin2!A167</f>
        <v>43996</v>
      </c>
      <c r="D21" s="85" t="str">
        <f>Admin2!B167</f>
        <v>Söndag</v>
      </c>
      <c r="E21" s="119"/>
      <c r="F21" s="120"/>
      <c r="G21" s="121"/>
      <c r="H21" s="122"/>
      <c r="I21" s="121"/>
      <c r="J21" s="120"/>
      <c r="K21" s="86">
        <f t="shared" si="0"/>
        <v>0</v>
      </c>
      <c r="L21" s="122"/>
      <c r="M21" s="127"/>
      <c r="N21" s="87">
        <f t="shared" si="1"/>
        <v>0</v>
      </c>
      <c r="O21" s="88">
        <f t="shared" si="6"/>
        <v>0</v>
      </c>
      <c r="P21" s="128"/>
      <c r="Q21" s="89" t="str">
        <f t="shared" si="2"/>
        <v/>
      </c>
      <c r="R21" s="90">
        <f t="shared" ref="R21:S21" si="19">K21</f>
        <v>0</v>
      </c>
      <c r="S21" s="90">
        <f t="shared" si="19"/>
        <v>0</v>
      </c>
      <c r="T21" s="90">
        <f t="shared" si="4"/>
        <v>0</v>
      </c>
      <c r="U21" s="91">
        <f t="shared" si="5"/>
        <v>0</v>
      </c>
      <c r="V21" s="91"/>
      <c r="W21" s="1"/>
    </row>
    <row r="22" spans="1:23" ht="12.75" customHeight="1" x14ac:dyDescent="0.2">
      <c r="A22" s="82" t="str">
        <f>Admin2!D168</f>
        <v/>
      </c>
      <c r="B22" s="82" t="str">
        <f>IF(Admin2!E168=0,"",Admin2!E168)</f>
        <v>v 25</v>
      </c>
      <c r="C22" s="84">
        <f>Admin2!A168</f>
        <v>43997</v>
      </c>
      <c r="D22" s="85" t="str">
        <f>Admin2!B168</f>
        <v>Måndag</v>
      </c>
      <c r="E22" s="123"/>
      <c r="F22" s="124"/>
      <c r="G22" s="125"/>
      <c r="H22" s="126"/>
      <c r="I22" s="125"/>
      <c r="J22" s="124"/>
      <c r="K22" s="86">
        <f t="shared" si="0"/>
        <v>0</v>
      </c>
      <c r="L22" s="126">
        <v>0.33333333333333331</v>
      </c>
      <c r="M22" s="127"/>
      <c r="N22" s="87">
        <f t="shared" si="1"/>
        <v>0</v>
      </c>
      <c r="O22" s="88">
        <f t="shared" si="6"/>
        <v>0</v>
      </c>
      <c r="P22" s="128"/>
      <c r="Q22" s="89" t="str">
        <f t="shared" si="2"/>
        <v/>
      </c>
      <c r="R22" s="90">
        <f t="shared" ref="R22:S22" si="20">K22</f>
        <v>0</v>
      </c>
      <c r="S22" s="90">
        <f t="shared" si="20"/>
        <v>0.33333333333333331</v>
      </c>
      <c r="T22" s="90">
        <f t="shared" si="4"/>
        <v>-0.33333333333333331</v>
      </c>
      <c r="U22" s="91">
        <f t="shared" si="5"/>
        <v>0</v>
      </c>
      <c r="V22" s="90"/>
      <c r="W22" s="1"/>
    </row>
    <row r="23" spans="1:23" ht="12.75" customHeight="1" x14ac:dyDescent="0.2">
      <c r="A23" s="82" t="str">
        <f>Admin2!D169</f>
        <v/>
      </c>
      <c r="B23" s="82" t="str">
        <f>IF(Admin2!E169=0,"",Admin2!E169)</f>
        <v/>
      </c>
      <c r="C23" s="84">
        <f>Admin2!A169</f>
        <v>43998</v>
      </c>
      <c r="D23" s="85" t="str">
        <f>Admin2!B169</f>
        <v>Tisdag</v>
      </c>
      <c r="E23" s="123"/>
      <c r="F23" s="124"/>
      <c r="G23" s="125"/>
      <c r="H23" s="126"/>
      <c r="I23" s="125"/>
      <c r="J23" s="124"/>
      <c r="K23" s="86">
        <f t="shared" si="0"/>
        <v>0</v>
      </c>
      <c r="L23" s="126">
        <v>0.33333333333333331</v>
      </c>
      <c r="M23" s="127"/>
      <c r="N23" s="87">
        <f t="shared" si="1"/>
        <v>0</v>
      </c>
      <c r="O23" s="88">
        <f t="shared" si="6"/>
        <v>0</v>
      </c>
      <c r="P23" s="128"/>
      <c r="Q23" s="89" t="str">
        <f t="shared" si="2"/>
        <v/>
      </c>
      <c r="R23" s="90">
        <f t="shared" ref="R23:S23" si="21">K23</f>
        <v>0</v>
      </c>
      <c r="S23" s="90">
        <f t="shared" si="21"/>
        <v>0.33333333333333331</v>
      </c>
      <c r="T23" s="90">
        <f t="shared" si="4"/>
        <v>-0.33333333333333331</v>
      </c>
      <c r="U23" s="91">
        <f t="shared" si="5"/>
        <v>0</v>
      </c>
      <c r="V23" s="90"/>
      <c r="W23" s="1"/>
    </row>
    <row r="24" spans="1:23" ht="12.75" customHeight="1" x14ac:dyDescent="0.2">
      <c r="A24" s="82" t="str">
        <f>Admin2!D170</f>
        <v/>
      </c>
      <c r="B24" s="82" t="str">
        <f>IF(Admin2!E170=0,"",Admin2!E170)</f>
        <v/>
      </c>
      <c r="C24" s="84">
        <f>Admin2!A170</f>
        <v>43999</v>
      </c>
      <c r="D24" s="85" t="str">
        <f>Admin2!B170</f>
        <v>Onsdag</v>
      </c>
      <c r="E24" s="123"/>
      <c r="F24" s="124"/>
      <c r="G24" s="125"/>
      <c r="H24" s="126"/>
      <c r="I24" s="125"/>
      <c r="J24" s="124"/>
      <c r="K24" s="86">
        <f t="shared" si="0"/>
        <v>0</v>
      </c>
      <c r="L24" s="126">
        <v>0.33333333333333331</v>
      </c>
      <c r="M24" s="127"/>
      <c r="N24" s="87">
        <f t="shared" si="1"/>
        <v>0</v>
      </c>
      <c r="O24" s="88">
        <f t="shared" si="6"/>
        <v>0</v>
      </c>
      <c r="P24" s="128"/>
      <c r="Q24" s="89" t="str">
        <f t="shared" si="2"/>
        <v/>
      </c>
      <c r="R24" s="90">
        <f t="shared" ref="R24:S24" si="22">K24</f>
        <v>0</v>
      </c>
      <c r="S24" s="90">
        <f t="shared" si="22"/>
        <v>0.33333333333333331</v>
      </c>
      <c r="T24" s="90">
        <f t="shared" si="4"/>
        <v>-0.33333333333333331</v>
      </c>
      <c r="U24" s="91">
        <f t="shared" si="5"/>
        <v>0</v>
      </c>
      <c r="V24" s="90"/>
      <c r="W24" s="1"/>
    </row>
    <row r="25" spans="1:23" ht="12.75" customHeight="1" x14ac:dyDescent="0.2">
      <c r="A25" s="82" t="str">
        <f>Admin2!D171</f>
        <v/>
      </c>
      <c r="B25" s="82" t="str">
        <f>IF(Admin2!E171=0,"",Admin2!E171)</f>
        <v/>
      </c>
      <c r="C25" s="84">
        <f>Admin2!A171</f>
        <v>44000</v>
      </c>
      <c r="D25" s="85" t="str">
        <f>Admin2!B171</f>
        <v>Torsdag</v>
      </c>
      <c r="E25" s="123"/>
      <c r="F25" s="124"/>
      <c r="G25" s="125"/>
      <c r="H25" s="126"/>
      <c r="I25" s="125"/>
      <c r="J25" s="124"/>
      <c r="K25" s="86">
        <f t="shared" si="0"/>
        <v>0</v>
      </c>
      <c r="L25" s="126">
        <v>0.33333333333333331</v>
      </c>
      <c r="M25" s="127"/>
      <c r="N25" s="87">
        <f t="shared" si="1"/>
        <v>0</v>
      </c>
      <c r="O25" s="88">
        <f t="shared" si="6"/>
        <v>0</v>
      </c>
      <c r="P25" s="128"/>
      <c r="Q25" s="89" t="str">
        <f t="shared" si="2"/>
        <v/>
      </c>
      <c r="R25" s="90">
        <f t="shared" ref="R25:S25" si="23">K25</f>
        <v>0</v>
      </c>
      <c r="S25" s="90">
        <f t="shared" si="23"/>
        <v>0.33333333333333331</v>
      </c>
      <c r="T25" s="90">
        <f t="shared" si="4"/>
        <v>-0.33333333333333331</v>
      </c>
      <c r="U25" s="91">
        <f t="shared" si="5"/>
        <v>0</v>
      </c>
      <c r="V25" s="90"/>
      <c r="W25" s="1"/>
    </row>
    <row r="26" spans="1:23" ht="12.75" customHeight="1" x14ac:dyDescent="0.2">
      <c r="A26" s="82" t="str">
        <f>Admin2!D172</f>
        <v>Mids-afton</v>
      </c>
      <c r="B26" s="82" t="str">
        <f>IF(Admin2!E172=0,"",Admin2!E172)</f>
        <v/>
      </c>
      <c r="C26" s="84">
        <f>Admin2!A172</f>
        <v>44001</v>
      </c>
      <c r="D26" s="85" t="str">
        <f>Admin2!B172</f>
        <v>Fredag</v>
      </c>
      <c r="E26" s="119"/>
      <c r="F26" s="120"/>
      <c r="G26" s="121"/>
      <c r="H26" s="122"/>
      <c r="I26" s="121"/>
      <c r="J26" s="120"/>
      <c r="K26" s="86">
        <f t="shared" si="0"/>
        <v>0</v>
      </c>
      <c r="L26" s="122"/>
      <c r="M26" s="127"/>
      <c r="N26" s="87">
        <f t="shared" si="1"/>
        <v>0</v>
      </c>
      <c r="O26" s="88">
        <f t="shared" si="6"/>
        <v>0</v>
      </c>
      <c r="P26" s="128"/>
      <c r="Q26" s="89" t="str">
        <f t="shared" si="2"/>
        <v/>
      </c>
      <c r="R26" s="90">
        <f t="shared" ref="R26:S26" si="24">K26</f>
        <v>0</v>
      </c>
      <c r="S26" s="90">
        <f t="shared" si="24"/>
        <v>0</v>
      </c>
      <c r="T26" s="90">
        <f t="shared" si="4"/>
        <v>0</v>
      </c>
      <c r="U26" s="91">
        <f t="shared" si="5"/>
        <v>0</v>
      </c>
      <c r="V26" s="90"/>
      <c r="W26" s="1"/>
    </row>
    <row r="27" spans="1:23" ht="12.75" customHeight="1" x14ac:dyDescent="0.2">
      <c r="A27" s="82" t="str">
        <f>Admin2!D173</f>
        <v>Mids-dagen</v>
      </c>
      <c r="B27" s="82" t="str">
        <f>IF(Admin2!E173=0,"",Admin2!E173)</f>
        <v/>
      </c>
      <c r="C27" s="84">
        <f>Admin2!A173</f>
        <v>44002</v>
      </c>
      <c r="D27" s="85" t="str">
        <f>Admin2!B173</f>
        <v>Lördag</v>
      </c>
      <c r="E27" s="119"/>
      <c r="F27" s="120"/>
      <c r="G27" s="121"/>
      <c r="H27" s="122"/>
      <c r="I27" s="121"/>
      <c r="J27" s="120"/>
      <c r="K27" s="86">
        <f t="shared" si="0"/>
        <v>0</v>
      </c>
      <c r="L27" s="122"/>
      <c r="M27" s="127"/>
      <c r="N27" s="87">
        <f t="shared" si="1"/>
        <v>0</v>
      </c>
      <c r="O27" s="88">
        <f t="shared" si="6"/>
        <v>0</v>
      </c>
      <c r="P27" s="128"/>
      <c r="Q27" s="89" t="str">
        <f t="shared" si="2"/>
        <v/>
      </c>
      <c r="R27" s="90">
        <f t="shared" ref="R27:S27" si="25">K27</f>
        <v>0</v>
      </c>
      <c r="S27" s="90">
        <f t="shared" si="25"/>
        <v>0</v>
      </c>
      <c r="T27" s="90">
        <f t="shared" si="4"/>
        <v>0</v>
      </c>
      <c r="U27" s="91">
        <f t="shared" si="5"/>
        <v>0</v>
      </c>
      <c r="V27" s="90"/>
      <c r="W27" s="1"/>
    </row>
    <row r="28" spans="1:23" ht="12.75" customHeight="1" x14ac:dyDescent="0.2">
      <c r="A28" s="82" t="str">
        <f>Admin2!D174</f>
        <v/>
      </c>
      <c r="B28" s="82" t="str">
        <f>IF(Admin2!E174=0,"",Admin2!E174)</f>
        <v/>
      </c>
      <c r="C28" s="84">
        <f>Admin2!A174</f>
        <v>44003</v>
      </c>
      <c r="D28" s="85" t="str">
        <f>Admin2!B174</f>
        <v>Söndag</v>
      </c>
      <c r="E28" s="119"/>
      <c r="F28" s="120"/>
      <c r="G28" s="121"/>
      <c r="H28" s="122"/>
      <c r="I28" s="121"/>
      <c r="J28" s="120"/>
      <c r="K28" s="86">
        <f t="shared" si="0"/>
        <v>0</v>
      </c>
      <c r="L28" s="122"/>
      <c r="M28" s="127"/>
      <c r="N28" s="87">
        <f t="shared" si="1"/>
        <v>0</v>
      </c>
      <c r="O28" s="88">
        <f t="shared" si="6"/>
        <v>0</v>
      </c>
      <c r="P28" s="128"/>
      <c r="Q28" s="89" t="str">
        <f t="shared" si="2"/>
        <v/>
      </c>
      <c r="R28" s="90">
        <f t="shared" ref="R28:S28" si="26">K28</f>
        <v>0</v>
      </c>
      <c r="S28" s="90">
        <f t="shared" si="26"/>
        <v>0</v>
      </c>
      <c r="T28" s="90">
        <f t="shared" si="4"/>
        <v>0</v>
      </c>
      <c r="U28" s="91">
        <f t="shared" si="5"/>
        <v>0</v>
      </c>
      <c r="V28" s="90"/>
      <c r="W28" s="1"/>
    </row>
    <row r="29" spans="1:23" ht="12.75" customHeight="1" x14ac:dyDescent="0.2">
      <c r="A29" s="82" t="str">
        <f>Admin2!D175</f>
        <v/>
      </c>
      <c r="B29" s="82" t="str">
        <f>IF(Admin2!E175=0,"",Admin2!E175)</f>
        <v>v 26</v>
      </c>
      <c r="C29" s="84">
        <f>Admin2!A175</f>
        <v>44004</v>
      </c>
      <c r="D29" s="85" t="str">
        <f>Admin2!B175</f>
        <v>Måndag</v>
      </c>
      <c r="E29" s="123"/>
      <c r="F29" s="124"/>
      <c r="G29" s="125"/>
      <c r="H29" s="126"/>
      <c r="I29" s="125"/>
      <c r="J29" s="124"/>
      <c r="K29" s="86">
        <f t="shared" si="0"/>
        <v>0</v>
      </c>
      <c r="L29" s="126">
        <v>0.33333333333333331</v>
      </c>
      <c r="M29" s="127"/>
      <c r="N29" s="87">
        <f t="shared" si="1"/>
        <v>0</v>
      </c>
      <c r="O29" s="88">
        <f t="shared" si="6"/>
        <v>0</v>
      </c>
      <c r="P29" s="128"/>
      <c r="Q29" s="89" t="str">
        <f t="shared" si="2"/>
        <v/>
      </c>
      <c r="R29" s="90">
        <f t="shared" ref="R29:S29" si="27">K29</f>
        <v>0</v>
      </c>
      <c r="S29" s="90">
        <f t="shared" si="27"/>
        <v>0.33333333333333331</v>
      </c>
      <c r="T29" s="90">
        <f t="shared" si="4"/>
        <v>-0.33333333333333331</v>
      </c>
      <c r="U29" s="91">
        <f t="shared" si="5"/>
        <v>0</v>
      </c>
      <c r="V29" s="90"/>
      <c r="W29" s="1"/>
    </row>
    <row r="30" spans="1:23" ht="12.75" customHeight="1" x14ac:dyDescent="0.2">
      <c r="A30" s="82" t="str">
        <f>Admin2!D176</f>
        <v/>
      </c>
      <c r="B30" s="82" t="str">
        <f>IF(Admin2!E176=0,"",Admin2!E176)</f>
        <v/>
      </c>
      <c r="C30" s="84">
        <f>Admin2!A176</f>
        <v>44005</v>
      </c>
      <c r="D30" s="85" t="str">
        <f>Admin2!B176</f>
        <v>Tisdag</v>
      </c>
      <c r="E30" s="123"/>
      <c r="F30" s="124"/>
      <c r="G30" s="125"/>
      <c r="H30" s="126"/>
      <c r="I30" s="125"/>
      <c r="J30" s="124"/>
      <c r="K30" s="86">
        <f t="shared" si="0"/>
        <v>0</v>
      </c>
      <c r="L30" s="126">
        <v>0.33333333333333331</v>
      </c>
      <c r="M30" s="127"/>
      <c r="N30" s="87">
        <f t="shared" si="1"/>
        <v>0</v>
      </c>
      <c r="O30" s="88">
        <f t="shared" si="6"/>
        <v>0</v>
      </c>
      <c r="P30" s="128"/>
      <c r="Q30" s="89" t="str">
        <f t="shared" si="2"/>
        <v/>
      </c>
      <c r="R30" s="90">
        <f t="shared" ref="R30:S30" si="28">K30</f>
        <v>0</v>
      </c>
      <c r="S30" s="90">
        <f t="shared" si="28"/>
        <v>0.33333333333333331</v>
      </c>
      <c r="T30" s="90">
        <f t="shared" si="4"/>
        <v>-0.33333333333333331</v>
      </c>
      <c r="U30" s="91">
        <f t="shared" si="5"/>
        <v>0</v>
      </c>
      <c r="V30" s="90"/>
      <c r="W30" s="1"/>
    </row>
    <row r="31" spans="1:23" ht="12.75" customHeight="1" x14ac:dyDescent="0.2">
      <c r="A31" s="82" t="str">
        <f>Admin2!D177</f>
        <v/>
      </c>
      <c r="B31" s="82" t="str">
        <f>IF(Admin2!E177=0,"",Admin2!E177)</f>
        <v/>
      </c>
      <c r="C31" s="84">
        <f>Admin2!A177</f>
        <v>44006</v>
      </c>
      <c r="D31" s="85" t="str">
        <f>Admin2!B177</f>
        <v>Onsdag</v>
      </c>
      <c r="E31" s="123"/>
      <c r="F31" s="124"/>
      <c r="G31" s="125"/>
      <c r="H31" s="126"/>
      <c r="I31" s="125"/>
      <c r="J31" s="124"/>
      <c r="K31" s="86">
        <f t="shared" si="0"/>
        <v>0</v>
      </c>
      <c r="L31" s="126">
        <v>0.33333333333333331</v>
      </c>
      <c r="M31" s="127"/>
      <c r="N31" s="87">
        <f t="shared" si="1"/>
        <v>0</v>
      </c>
      <c r="O31" s="88">
        <f t="shared" si="6"/>
        <v>0</v>
      </c>
      <c r="P31" s="128"/>
      <c r="Q31" s="89" t="str">
        <f t="shared" si="2"/>
        <v/>
      </c>
      <c r="R31" s="90">
        <f t="shared" ref="R31:S31" si="29">K31</f>
        <v>0</v>
      </c>
      <c r="S31" s="90">
        <f t="shared" si="29"/>
        <v>0.33333333333333331</v>
      </c>
      <c r="T31" s="90">
        <f t="shared" si="4"/>
        <v>-0.33333333333333331</v>
      </c>
      <c r="U31" s="91">
        <f t="shared" si="5"/>
        <v>0</v>
      </c>
      <c r="V31" s="90"/>
      <c r="W31" s="1"/>
    </row>
    <row r="32" spans="1:23" ht="12.75" customHeight="1" x14ac:dyDescent="0.2">
      <c r="A32" s="82" t="str">
        <f>Admin2!D178</f>
        <v/>
      </c>
      <c r="B32" s="82" t="str">
        <f>IF(Admin2!E178=0,"",Admin2!E178)</f>
        <v/>
      </c>
      <c r="C32" s="84">
        <f>Admin2!A178</f>
        <v>44007</v>
      </c>
      <c r="D32" s="85" t="str">
        <f>Admin2!B178</f>
        <v>Torsdag</v>
      </c>
      <c r="E32" s="123"/>
      <c r="F32" s="124"/>
      <c r="G32" s="125"/>
      <c r="H32" s="126"/>
      <c r="I32" s="125"/>
      <c r="J32" s="124"/>
      <c r="K32" s="86">
        <f t="shared" si="0"/>
        <v>0</v>
      </c>
      <c r="L32" s="126">
        <v>0.33333333333333331</v>
      </c>
      <c r="M32" s="127"/>
      <c r="N32" s="87">
        <f t="shared" si="1"/>
        <v>0</v>
      </c>
      <c r="O32" s="88">
        <f t="shared" si="6"/>
        <v>0</v>
      </c>
      <c r="P32" s="128"/>
      <c r="Q32" s="89" t="str">
        <f t="shared" si="2"/>
        <v/>
      </c>
      <c r="R32" s="90">
        <f t="shared" ref="R32:S32" si="30">K32</f>
        <v>0</v>
      </c>
      <c r="S32" s="90">
        <f t="shared" si="30"/>
        <v>0.33333333333333331</v>
      </c>
      <c r="T32" s="90">
        <f t="shared" si="4"/>
        <v>-0.33333333333333331</v>
      </c>
      <c r="U32" s="91">
        <f t="shared" si="5"/>
        <v>0</v>
      </c>
      <c r="V32" s="90"/>
      <c r="W32" s="1"/>
    </row>
    <row r="33" spans="1:23" ht="12.75" customHeight="1" x14ac:dyDescent="0.2">
      <c r="A33" s="82" t="str">
        <f>Admin2!D179</f>
        <v/>
      </c>
      <c r="B33" s="82" t="str">
        <f>IF(Admin2!E179=0,"",Admin2!E179)</f>
        <v/>
      </c>
      <c r="C33" s="84">
        <f>Admin2!A179</f>
        <v>44008</v>
      </c>
      <c r="D33" s="85" t="str">
        <f>Admin2!B179</f>
        <v>Fredag</v>
      </c>
      <c r="E33" s="123"/>
      <c r="F33" s="124"/>
      <c r="G33" s="125"/>
      <c r="H33" s="126"/>
      <c r="I33" s="125"/>
      <c r="J33" s="124"/>
      <c r="K33" s="86">
        <f t="shared" si="0"/>
        <v>0</v>
      </c>
      <c r="L33" s="126">
        <v>0.33333333333333331</v>
      </c>
      <c r="M33" s="127"/>
      <c r="N33" s="87">
        <f t="shared" si="1"/>
        <v>0</v>
      </c>
      <c r="O33" s="88">
        <f t="shared" si="6"/>
        <v>0</v>
      </c>
      <c r="P33" s="128"/>
      <c r="Q33" s="89" t="str">
        <f t="shared" si="2"/>
        <v/>
      </c>
      <c r="R33" s="90">
        <f t="shared" ref="R33:S33" si="31">K33</f>
        <v>0</v>
      </c>
      <c r="S33" s="90">
        <f t="shared" si="31"/>
        <v>0.33333333333333331</v>
      </c>
      <c r="T33" s="90">
        <f t="shared" si="4"/>
        <v>-0.33333333333333331</v>
      </c>
      <c r="U33" s="91">
        <f t="shared" si="5"/>
        <v>0</v>
      </c>
      <c r="V33" s="90"/>
      <c r="W33" s="1"/>
    </row>
    <row r="34" spans="1:23" ht="12.75" customHeight="1" x14ac:dyDescent="0.2">
      <c r="A34" s="82" t="str">
        <f>Admin2!D180</f>
        <v/>
      </c>
      <c r="B34" s="82" t="str">
        <f>IF(Admin2!E180=0,"",Admin2!E180)</f>
        <v/>
      </c>
      <c r="C34" s="84">
        <f>Admin2!A180</f>
        <v>44009</v>
      </c>
      <c r="D34" s="85" t="str">
        <f>Admin2!B180</f>
        <v>Lördag</v>
      </c>
      <c r="E34" s="119"/>
      <c r="F34" s="120"/>
      <c r="G34" s="121"/>
      <c r="H34" s="122"/>
      <c r="I34" s="121"/>
      <c r="J34" s="120"/>
      <c r="K34" s="86">
        <f t="shared" si="0"/>
        <v>0</v>
      </c>
      <c r="L34" s="122"/>
      <c r="M34" s="127"/>
      <c r="N34" s="87">
        <f t="shared" si="1"/>
        <v>0</v>
      </c>
      <c r="O34" s="88">
        <f t="shared" si="6"/>
        <v>0</v>
      </c>
      <c r="P34" s="128"/>
      <c r="Q34" s="89" t="str">
        <f t="shared" si="2"/>
        <v/>
      </c>
      <c r="R34" s="90">
        <f t="shared" ref="R34:S34" si="32">K34</f>
        <v>0</v>
      </c>
      <c r="S34" s="90">
        <f t="shared" si="32"/>
        <v>0</v>
      </c>
      <c r="T34" s="90">
        <f t="shared" si="4"/>
        <v>0</v>
      </c>
      <c r="U34" s="91">
        <f t="shared" si="5"/>
        <v>0</v>
      </c>
      <c r="V34" s="90"/>
      <c r="W34" s="1"/>
    </row>
    <row r="35" spans="1:23" ht="12.75" customHeight="1" x14ac:dyDescent="0.2">
      <c r="A35" s="82" t="str">
        <f>Admin2!D181</f>
        <v/>
      </c>
      <c r="B35" s="82" t="str">
        <f>IF(Admin2!E181=0,"",Admin2!E181)</f>
        <v/>
      </c>
      <c r="C35" s="84">
        <f>Admin2!A181</f>
        <v>44010</v>
      </c>
      <c r="D35" s="85" t="str">
        <f>Admin2!B181</f>
        <v>Söndag</v>
      </c>
      <c r="E35" s="119"/>
      <c r="F35" s="120"/>
      <c r="G35" s="121"/>
      <c r="H35" s="122"/>
      <c r="I35" s="121"/>
      <c r="J35" s="120"/>
      <c r="K35" s="86">
        <f t="shared" si="0"/>
        <v>0</v>
      </c>
      <c r="L35" s="122"/>
      <c r="M35" s="127"/>
      <c r="N35" s="87">
        <f t="shared" si="1"/>
        <v>0</v>
      </c>
      <c r="O35" s="88">
        <f t="shared" si="6"/>
        <v>0</v>
      </c>
      <c r="P35" s="128"/>
      <c r="Q35" s="89" t="str">
        <f t="shared" si="2"/>
        <v/>
      </c>
      <c r="R35" s="90">
        <f t="shared" ref="R35:S35" si="33">K35</f>
        <v>0</v>
      </c>
      <c r="S35" s="90">
        <f t="shared" si="33"/>
        <v>0</v>
      </c>
      <c r="T35" s="90">
        <f t="shared" si="4"/>
        <v>0</v>
      </c>
      <c r="U35" s="91">
        <f t="shared" si="5"/>
        <v>0</v>
      </c>
      <c r="V35" s="90"/>
      <c r="W35" s="1"/>
    </row>
    <row r="36" spans="1:23" ht="12.75" customHeight="1" x14ac:dyDescent="0.2">
      <c r="A36" s="82" t="str">
        <f>Admin2!D182</f>
        <v/>
      </c>
      <c r="B36" s="82" t="str">
        <f>IF(Admin2!E182=0,"",Admin2!E182)</f>
        <v>v 27</v>
      </c>
      <c r="C36" s="84">
        <f>Admin2!A182</f>
        <v>44011</v>
      </c>
      <c r="D36" s="85" t="str">
        <f>Admin2!B182</f>
        <v>Måndag</v>
      </c>
      <c r="E36" s="123"/>
      <c r="F36" s="124"/>
      <c r="G36" s="125"/>
      <c r="H36" s="126"/>
      <c r="I36" s="125"/>
      <c r="J36" s="124"/>
      <c r="K36" s="86">
        <f t="shared" si="0"/>
        <v>0</v>
      </c>
      <c r="L36" s="126">
        <v>0.33333333333333331</v>
      </c>
      <c r="M36" s="127"/>
      <c r="N36" s="87">
        <f t="shared" si="1"/>
        <v>0</v>
      </c>
      <c r="O36" s="88">
        <f t="shared" si="6"/>
        <v>0</v>
      </c>
      <c r="P36" s="128"/>
      <c r="Q36" s="89" t="str">
        <f t="shared" si="2"/>
        <v/>
      </c>
      <c r="R36" s="90">
        <f t="shared" ref="R36:S36" si="34">K36</f>
        <v>0</v>
      </c>
      <c r="S36" s="90">
        <f t="shared" si="34"/>
        <v>0.33333333333333331</v>
      </c>
      <c r="T36" s="90">
        <f t="shared" si="4"/>
        <v>-0.33333333333333331</v>
      </c>
      <c r="U36" s="91">
        <f t="shared" si="5"/>
        <v>0</v>
      </c>
      <c r="V36" s="90"/>
      <c r="W36" s="1"/>
    </row>
    <row r="37" spans="1:23" ht="12.75" customHeight="1" x14ac:dyDescent="0.2">
      <c r="A37" s="82" t="str">
        <f>Admin2!D183</f>
        <v/>
      </c>
      <c r="B37" s="82" t="str">
        <f>IF(Admin2!E183=0,"",Admin2!E183)</f>
        <v/>
      </c>
      <c r="C37" s="84">
        <f>Admin2!A183</f>
        <v>44012</v>
      </c>
      <c r="D37" s="85" t="str">
        <f>Admin2!B183</f>
        <v>Tisdag</v>
      </c>
      <c r="E37" s="123"/>
      <c r="F37" s="124"/>
      <c r="G37" s="125"/>
      <c r="H37" s="126"/>
      <c r="I37" s="125"/>
      <c r="J37" s="124"/>
      <c r="K37" s="86">
        <f t="shared" si="0"/>
        <v>0</v>
      </c>
      <c r="L37" s="126">
        <v>0.33333333333333331</v>
      </c>
      <c r="M37" s="127"/>
      <c r="N37" s="87">
        <f t="shared" si="1"/>
        <v>0</v>
      </c>
      <c r="O37" s="88">
        <f t="shared" si="6"/>
        <v>0</v>
      </c>
      <c r="P37" s="128"/>
      <c r="Q37" s="89" t="str">
        <f t="shared" si="2"/>
        <v/>
      </c>
      <c r="R37" s="90">
        <f t="shared" ref="R37:S37" si="35">K37</f>
        <v>0</v>
      </c>
      <c r="S37" s="90">
        <f t="shared" si="35"/>
        <v>0.33333333333333331</v>
      </c>
      <c r="T37" s="90">
        <f t="shared" si="4"/>
        <v>-0.33333333333333331</v>
      </c>
      <c r="U37" s="91">
        <f t="shared" si="5"/>
        <v>0</v>
      </c>
      <c r="V37" s="90"/>
      <c r="W37" s="1"/>
    </row>
    <row r="38" spans="1:23" ht="12.75" customHeight="1" x14ac:dyDescent="0.2">
      <c r="A38" s="51"/>
      <c r="B38" s="51"/>
      <c r="C38" s="51"/>
      <c r="D38" s="96" t="s">
        <v>85</v>
      </c>
      <c r="E38" s="56">
        <f>COUNT(L8:L37)</f>
        <v>21</v>
      </c>
      <c r="F38" s="55"/>
      <c r="G38" s="97" t="s">
        <v>86</v>
      </c>
      <c r="H38" s="56">
        <f>COUNTIF(M8:M37,"Sem")</f>
        <v>0</v>
      </c>
      <c r="I38" s="51"/>
      <c r="J38" s="58" t="s">
        <v>87</v>
      </c>
      <c r="K38" s="98">
        <f t="shared" ref="K38:L38" si="36">SUM(K8:K37)</f>
        <v>0</v>
      </c>
      <c r="L38" s="98">
        <f t="shared" si="36"/>
        <v>6.9999999999999973</v>
      </c>
      <c r="M38" s="99"/>
      <c r="N38" s="100" t="s">
        <v>88</v>
      </c>
      <c r="O38" s="1"/>
      <c r="P38" s="1"/>
      <c r="Q38" s="60">
        <f>SUM(Q8:Q37)</f>
        <v>0</v>
      </c>
      <c r="R38" s="1"/>
      <c r="S38" s="1"/>
      <c r="T38" s="1"/>
      <c r="U38" s="1"/>
      <c r="V38" s="1"/>
      <c r="W38" s="1"/>
    </row>
    <row r="39" spans="1:23" ht="12.75" customHeight="1" x14ac:dyDescent="0.2">
      <c r="A39" s="51"/>
      <c r="B39" s="51"/>
      <c r="C39" s="51"/>
      <c r="D39" s="51"/>
      <c r="E39" s="55"/>
      <c r="F39" s="55"/>
      <c r="G39" s="55"/>
      <c r="H39" s="55"/>
      <c r="I39" s="1"/>
      <c r="J39" s="58" t="s">
        <v>89</v>
      </c>
      <c r="K39" s="101">
        <f>SUM(Uppstart!C15)</f>
        <v>1</v>
      </c>
      <c r="L39" s="102">
        <f>SUM(Uppstart!E15)</f>
        <v>7</v>
      </c>
      <c r="M39" s="56"/>
      <c r="N39" s="60">
        <f>SUM(N8:N37)</f>
        <v>0</v>
      </c>
      <c r="O39" s="1"/>
      <c r="P39" s="1"/>
      <c r="Q39" s="1"/>
      <c r="R39" s="1"/>
      <c r="S39" s="1"/>
      <c r="T39" s="1"/>
      <c r="U39" s="1"/>
      <c r="V39" s="1"/>
      <c r="W39" s="1"/>
    </row>
  </sheetData>
  <sheetProtection algorithmName="SHA-512" hashValue="kyFW0cQZkFf3qmwnUZDXILz/lw+LmRD7FSKtii3JlV5rjFKzs8QD8s0hfs+6fZWdgw8H84uzR2lSwCc9AbXtog==" saltValue="opiVA9H0Wbf7Mz3786DBEQ==" spinCount="100000" sheet="1" selectLockedCells="1"/>
  <mergeCells count="7">
    <mergeCell ref="A7:M7"/>
    <mergeCell ref="I1:L1"/>
    <mergeCell ref="M1:O1"/>
    <mergeCell ref="I2:O2"/>
    <mergeCell ref="A4:D4"/>
    <mergeCell ref="G4:K4"/>
    <mergeCell ref="E5:K5"/>
  </mergeCells>
  <conditionalFormatting sqref="E13">
    <cfRule type="cellIs" dxfId="51" priority="1" operator="equal">
      <formula>$D$13</formula>
    </cfRule>
  </conditionalFormatting>
  <conditionalFormatting sqref="D8:D37">
    <cfRule type="cellIs" dxfId="50" priority="2" operator="equal">
      <formula>"Lördag"</formula>
    </cfRule>
  </conditionalFormatting>
  <conditionalFormatting sqref="D8:D37">
    <cfRule type="cellIs" dxfId="49" priority="3" operator="equal">
      <formula>"Söndag"</formula>
    </cfRule>
  </conditionalFormatting>
  <conditionalFormatting sqref="A8:B37">
    <cfRule type="cellIs" dxfId="48" priority="4" operator="equal">
      <formula>"Halvdag"</formula>
    </cfRule>
  </conditionalFormatting>
  <conditionalFormatting sqref="F13">
    <cfRule type="cellIs" dxfId="47" priority="5" operator="equal">
      <formula>$D$13</formula>
    </cfRule>
  </conditionalFormatting>
  <conditionalFormatting sqref="G13">
    <cfRule type="cellIs" dxfId="46" priority="6" operator="equal">
      <formula>$D$13</formula>
    </cfRule>
  </conditionalFormatting>
  <dataValidations count="1">
    <dataValidation type="list" allowBlank="1" showInputMessage="1" showErrorMessage="1" prompt="Valbart" sqref="M8:M37" xr:uid="{00000000-0002-0000-0800-000000000000}">
      <formula1>$W$7:$W$11</formula1>
    </dataValidation>
  </dataValidations>
  <hyperlinks>
    <hyperlink ref="Q1" r:id="rId1" xr:uid="{8A3B472B-5E15-47E4-90DB-50F1BF7ADBD7}"/>
  </hyperlinks>
  <pageMargins left="0.47244094488188981" right="0.31496062992125984" top="0.65" bottom="0.51181102362204722" header="0.34" footer="0"/>
  <pageSetup paperSize="9" scale="95" orientation="landscape" r:id="rId2"/>
  <headerFooter>
    <oddHeader>&amp;C&amp;F</oddHeader>
    <oddFooter>&amp;CSidan &amp;P av</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17</vt:i4>
      </vt:variant>
      <vt:variant>
        <vt:lpstr>Namngivna områden</vt:lpstr>
      </vt:variant>
      <vt:variant>
        <vt:i4>1</vt:i4>
      </vt:variant>
    </vt:vector>
  </HeadingPairs>
  <TitlesOfParts>
    <vt:vector size="18" baseType="lpstr">
      <vt:lpstr>Välkommen</vt:lpstr>
      <vt:lpstr>Handbok</vt:lpstr>
      <vt:lpstr>Uppstart</vt:lpstr>
      <vt:lpstr>Jan</vt:lpstr>
      <vt:lpstr>Feb</vt:lpstr>
      <vt:lpstr>Mar</vt:lpstr>
      <vt:lpstr>Apr</vt:lpstr>
      <vt:lpstr>Maj</vt:lpstr>
      <vt:lpstr>Jun</vt:lpstr>
      <vt:lpstr>Jul</vt:lpstr>
      <vt:lpstr>Aug</vt:lpstr>
      <vt:lpstr>Sep</vt:lpstr>
      <vt:lpstr>Okt</vt:lpstr>
      <vt:lpstr>Nov</vt:lpstr>
      <vt:lpstr>Dec</vt:lpstr>
      <vt:lpstr>Anteckningar</vt:lpstr>
      <vt:lpstr>Admin2</vt:lpstr>
      <vt:lpstr>Välkommen!Utskriftsområde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Kent Andersson</dc:creator>
  <cp:lastModifiedBy>Kent Andersson</cp:lastModifiedBy>
  <cp:lastPrinted>2019-04-08T19:48:49Z</cp:lastPrinted>
  <dcterms:created xsi:type="dcterms:W3CDTF">2018-10-28T19:19:24Z</dcterms:created>
  <dcterms:modified xsi:type="dcterms:W3CDTF">2019-11-13T16:11:12Z</dcterms:modified>
</cp:coreProperties>
</file>